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Jennifer Segura\Downloads\"/>
    </mc:Choice>
  </mc:AlternateContent>
  <bookViews>
    <workbookView xWindow="0" yWindow="0" windowWidth="20490" windowHeight="7650"/>
  </bookViews>
  <sheets>
    <sheet name="MATRIZ POA, 2023" sheetId="6" r:id="rId1"/>
    <sheet name="Hoja1" sheetId="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Print_Area" localSheetId="0">'MATRIZ POA, 2023'!$A$1:$J$150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65" i="6" l="1"/>
  <c r="G137" i="6"/>
  <c r="H28" i="6" l="1"/>
  <c r="F57" i="6" l="1"/>
  <c r="F58" i="6"/>
  <c r="F59" i="6"/>
  <c r="F60" i="6"/>
  <c r="F61" i="6"/>
  <c r="F62" i="6"/>
  <c r="F64" i="6"/>
  <c r="F65" i="6"/>
  <c r="F66" i="6"/>
  <c r="F67" i="6"/>
  <c r="F68" i="6"/>
  <c r="F69" i="6"/>
  <c r="F70" i="6"/>
  <c r="H70" i="6"/>
  <c r="F41" i="6" l="1"/>
  <c r="F42" i="6"/>
  <c r="F43" i="6"/>
  <c r="F44" i="6"/>
  <c r="F45" i="6"/>
  <c r="F158" i="6" l="1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E158" i="6"/>
  <c r="E159" i="6"/>
  <c r="E160" i="6"/>
  <c r="E161" i="6"/>
  <c r="E162" i="6"/>
  <c r="E163" i="6"/>
  <c r="E164" i="6"/>
  <c r="E166" i="6"/>
  <c r="E167" i="6"/>
  <c r="E168" i="6"/>
  <c r="E169" i="6"/>
  <c r="E170" i="6"/>
  <c r="E171" i="6"/>
  <c r="E172" i="6"/>
  <c r="E173" i="6"/>
  <c r="E174" i="6"/>
  <c r="E175" i="6"/>
  <c r="D158" i="6"/>
  <c r="D159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B158" i="6"/>
  <c r="B159" i="6"/>
  <c r="B160" i="6"/>
  <c r="B161" i="6"/>
  <c r="B162" i="6"/>
  <c r="B163" i="6"/>
  <c r="B164" i="6"/>
  <c r="B165" i="6"/>
  <c r="B166" i="6"/>
  <c r="B168" i="6"/>
  <c r="B169" i="6"/>
  <c r="B170" i="6"/>
  <c r="B171" i="6"/>
  <c r="B172" i="6"/>
  <c r="B173" i="6"/>
  <c r="B174" i="6"/>
  <c r="F106" i="6" l="1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99" i="6" l="1"/>
  <c r="F100" i="6"/>
  <c r="F101" i="6"/>
  <c r="F102" i="6"/>
  <c r="F103" i="6"/>
  <c r="F104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72" i="6"/>
  <c r="F73" i="6"/>
  <c r="F74" i="6"/>
  <c r="F75" i="6"/>
  <c r="F76" i="6"/>
  <c r="F77" i="6"/>
  <c r="F78" i="6"/>
  <c r="S5" i="8" l="1"/>
  <c r="S6" i="8"/>
  <c r="S7" i="8"/>
  <c r="S8" i="8"/>
  <c r="S9" i="8"/>
  <c r="S10" i="8"/>
  <c r="S11" i="8"/>
  <c r="S12" i="8"/>
  <c r="S13" i="8"/>
  <c r="S14" i="8"/>
  <c r="S15" i="8"/>
  <c r="S16" i="8"/>
  <c r="S17" i="8"/>
  <c r="S4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4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4" i="8"/>
</calcChain>
</file>

<file path=xl/sharedStrings.xml><?xml version="1.0" encoding="utf-8"?>
<sst xmlns="http://purl.oclc.org/ooxml/spreadsheetml/main" count="557" uniqueCount="388">
  <si>
    <t>Indicador</t>
  </si>
  <si>
    <t>Resultados Esperados</t>
  </si>
  <si>
    <t>Unidad de Medida</t>
  </si>
  <si>
    <t>1er.Trim.</t>
  </si>
  <si>
    <t xml:space="preserve">Medios de Verificación </t>
  </si>
  <si>
    <t>Total Meta Física</t>
  </si>
  <si>
    <t>Motivación de sectores producctivos para la incursión en el cooperativismo.</t>
  </si>
  <si>
    <t>Departamento de Comunicaciones</t>
  </si>
  <si>
    <t>Convocatoria</t>
  </si>
  <si>
    <t>Visitas</t>
  </si>
  <si>
    <t xml:space="preserve">Visitas                  </t>
  </si>
  <si>
    <t>Listado, foto, video e informe</t>
  </si>
  <si>
    <t>Incorporación de nuevas coopearativas Estatales para el fortalecimiento de la política social y solidaria.</t>
  </si>
  <si>
    <t>Sensibilizaciones</t>
  </si>
  <si>
    <t xml:space="preserve">Reuniones                 </t>
  </si>
  <si>
    <t>Solicitudes</t>
  </si>
  <si>
    <t>Listado, foto, video y informe</t>
  </si>
  <si>
    <t>Asambleas</t>
  </si>
  <si>
    <t>Listado, Acta de Asamblea, Foto, formulario de inscripción, nómina de socios, informe comité gestor</t>
  </si>
  <si>
    <t>Oficio de solicutd, copia de documentos emisión de certificación contable</t>
  </si>
  <si>
    <t>Solicitud via OFV</t>
  </si>
  <si>
    <t>Oficio de solicitud, original documentos requeridos</t>
  </si>
  <si>
    <t xml:space="preserve">Informes   </t>
  </si>
  <si>
    <t>Reuniones</t>
  </si>
  <si>
    <t>Levantamientos</t>
  </si>
  <si>
    <t>Listado, informe y foto</t>
  </si>
  <si>
    <t>Informe</t>
  </si>
  <si>
    <t>Dirección de Fomento y Desarrollo</t>
  </si>
  <si>
    <t>Estados Financieros</t>
  </si>
  <si>
    <t>Procesos</t>
  </si>
  <si>
    <t>Coordinación</t>
  </si>
  <si>
    <t>Colocación de sistemas implementados</t>
  </si>
  <si>
    <t>Supervisión y control</t>
  </si>
  <si>
    <t>Seguimiento</t>
  </si>
  <si>
    <t>Acuerdos</t>
  </si>
  <si>
    <t>Control de las actividades de los departamentos y Acueerdos firmados</t>
  </si>
  <si>
    <t>Supervisión</t>
  </si>
  <si>
    <t>Informe almacén</t>
  </si>
  <si>
    <t>Veririficación de planos</t>
  </si>
  <si>
    <t>Visíta e informe del Dept. de Bienes</t>
  </si>
  <si>
    <t>Mantenimiento</t>
  </si>
  <si>
    <t>Informes, documentos, planos, cotizaciones, ordenes de compra</t>
  </si>
  <si>
    <t>Informe detallado de almacén</t>
  </si>
  <si>
    <t>Planos e informe de levantamiento</t>
  </si>
  <si>
    <t>Informe y levantamiento</t>
  </si>
  <si>
    <t>Proceso</t>
  </si>
  <si>
    <t xml:space="preserve">Proceso </t>
  </si>
  <si>
    <t>Monitoreo</t>
  </si>
  <si>
    <t>Solicitudes de vehículos</t>
  </si>
  <si>
    <t>Formulario</t>
  </si>
  <si>
    <t>Informes, documentos</t>
  </si>
  <si>
    <t>Pagos</t>
  </si>
  <si>
    <t>Facturas, solicitudes</t>
  </si>
  <si>
    <t>Solcitud de pago, facturas</t>
  </si>
  <si>
    <t>Ordenes de compra</t>
  </si>
  <si>
    <t xml:space="preserve">Solicitud </t>
  </si>
  <si>
    <t>Licitación</t>
  </si>
  <si>
    <t>Informes</t>
  </si>
  <si>
    <t>Dirección Asistencia Técnica</t>
  </si>
  <si>
    <t>Comunicación interna</t>
  </si>
  <si>
    <t>Instalación y creación de sistema contable en cada cooperativa incorporada.</t>
  </si>
  <si>
    <t>Aumento de la eficiencia en la transparencia cooperativista.</t>
  </si>
  <si>
    <t>Asistencia</t>
  </si>
  <si>
    <t>Lista de usurios, brochure, informe</t>
  </si>
  <si>
    <t>Usuarios capacitados y con domio sobre la incorporación de las cooperativas</t>
  </si>
  <si>
    <t>Talleres</t>
  </si>
  <si>
    <t>Ordenes de compra, oficio de aprobación</t>
  </si>
  <si>
    <t>Miembros de las cooperativas capacitados</t>
  </si>
  <si>
    <t>Cantidad de charlas impartidas</t>
  </si>
  <si>
    <t>Oficio y coordinación a través de correo electrónico</t>
  </si>
  <si>
    <t xml:space="preserve">Incremento de incorporación de cooperativas </t>
  </si>
  <si>
    <t>Dirección de Fiscalización</t>
  </si>
  <si>
    <t>Programación</t>
  </si>
  <si>
    <t>Oficio de remisión estados financieros</t>
  </si>
  <si>
    <t>Validación de los estados financieros de las cooperativas para su operatividad.</t>
  </si>
  <si>
    <t>Orden de trabajo</t>
  </si>
  <si>
    <t>Fiscalización e inspección</t>
  </si>
  <si>
    <t xml:space="preserve"> Requerimientos de la revisión e inspección estados financieros</t>
  </si>
  <si>
    <t>Control de la fiscalización</t>
  </si>
  <si>
    <t>Revisión</t>
  </si>
  <si>
    <t>Certificación</t>
  </si>
  <si>
    <t>Oficio para el pago de la reserva educativa</t>
  </si>
  <si>
    <t>Garantía de recibimiento de los fondos de las reservas educativas que cada cooperativa tiene que pagar</t>
  </si>
  <si>
    <t>Dirección de Recursos Humanos</t>
  </si>
  <si>
    <t>Reproducción de material</t>
  </si>
  <si>
    <t>Revisiones</t>
  </si>
  <si>
    <t>Perfil</t>
  </si>
  <si>
    <t xml:space="preserve">Revisión </t>
  </si>
  <si>
    <t>Depuraciones</t>
  </si>
  <si>
    <t>Operación de puesta en marcha</t>
  </si>
  <si>
    <t>Proceso registro biométrico</t>
  </si>
  <si>
    <t>Socialización</t>
  </si>
  <si>
    <t>Evaluación</t>
  </si>
  <si>
    <t>Formularios aprobados por el MAP</t>
  </si>
  <si>
    <t>Reunión</t>
  </si>
  <si>
    <t>Acto</t>
  </si>
  <si>
    <t>Operativo</t>
  </si>
  <si>
    <t>Plan</t>
  </si>
  <si>
    <t>Premiación</t>
  </si>
  <si>
    <t>Verificación</t>
  </si>
  <si>
    <t>Cantidad de Certificaciones emitidas</t>
  </si>
  <si>
    <t>Base de datos del software</t>
  </si>
  <si>
    <t>Cantidad de visitas realizadas</t>
  </si>
  <si>
    <t>Informes, ficha control de visitas, carta de ruta</t>
  </si>
  <si>
    <t>Informe, carta de acuse de recibo</t>
  </si>
  <si>
    <t>Carta de no objeción</t>
  </si>
  <si>
    <t>Formación</t>
  </si>
  <si>
    <t>Oficios y Correos</t>
  </si>
  <si>
    <t>Garantía del manejo transparente de las cooperativas.</t>
  </si>
  <si>
    <t>Informes y Fotos</t>
  </si>
  <si>
    <t>Cooperativas desarrolladas fruto de los acuerdos</t>
  </si>
  <si>
    <t>Formación de grupos y fotos</t>
  </si>
  <si>
    <t>Comité Gestor y fotos</t>
  </si>
  <si>
    <t>Decreto de incorporación</t>
  </si>
  <si>
    <t>Cantidad de grupos captados</t>
  </si>
  <si>
    <t>Identificación</t>
  </si>
  <si>
    <t>Lista de asistencia, fotos</t>
  </si>
  <si>
    <t>Motivación de sectores productivos para la incursión en el cooperativismo.</t>
  </si>
  <si>
    <t>Area</t>
  </si>
  <si>
    <t>Listado, foto, video e informe Foto de solicitud y repuesta    Acta de Asamblea, formulario de inscripción, nómina de socios, Informe Comité Gestor, Original documentos requeridos Solicitud via OFV</t>
  </si>
  <si>
    <t>Capacitación</t>
  </si>
  <si>
    <t>Cantidad de nuevos grupos cooperativos alcanzados de todas las tipologías</t>
  </si>
  <si>
    <t>Listado de asistencia, fotos, informe</t>
  </si>
  <si>
    <t>Cantidad de grupos cooperativos capacitados</t>
  </si>
  <si>
    <t>Cantidad de cooperativas capacitadas</t>
  </si>
  <si>
    <t>Coodinación</t>
  </si>
  <si>
    <t>Oficio de asinación emitido por Presidencia Idecoop</t>
  </si>
  <si>
    <t>Informe final</t>
  </si>
  <si>
    <t>Cooperativas y Grupos capacitados en materia de cooperativismio</t>
  </si>
  <si>
    <t xml:space="preserve">Cooperativas sin funcionamiento liquidadas </t>
  </si>
  <si>
    <t>Unidad Programas y Proyectos Especiales</t>
  </si>
  <si>
    <t>Departamento de Fomento Cooperativo</t>
  </si>
  <si>
    <t>Departamento de Educación</t>
  </si>
  <si>
    <t>Talleres educativos</t>
  </si>
  <si>
    <t>Notificación</t>
  </si>
  <si>
    <t>Trámite</t>
  </si>
  <si>
    <t>Capacitación a las Comisiones Educativas de las cooperativas activas</t>
  </si>
  <si>
    <t>Certificaciones entregadas</t>
  </si>
  <si>
    <t>Llamadas, mensajes por correo electrónico y WhatsApp</t>
  </si>
  <si>
    <t>Listado de participantes, informes, fotos, videos, material eductivo</t>
  </si>
  <si>
    <t>Certificado</t>
  </si>
  <si>
    <t>Llamadas telefónicas, correo electrónicos, formulario de inscripción de comisiones educativas</t>
  </si>
  <si>
    <t xml:space="preserve">Llamadas telefónicas, correo electrónicos, </t>
  </si>
  <si>
    <t>Brochure, PPT, Lista de asistencia, fotos</t>
  </si>
  <si>
    <t>Lista de asistencia, fotos y acuerdos</t>
  </si>
  <si>
    <t>Listado de participantes, informes, fotos, PPT</t>
  </si>
  <si>
    <t>Ene.</t>
  </si>
  <si>
    <t>Feb.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</si>
  <si>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</si>
  <si>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</si>
  <si>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</si>
  <si>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</si>
  <si>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</si>
  <si>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</si>
  <si>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</si>
  <si>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</si>
  <si>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</si>
  <si>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</si>
  <si>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Sensibilización sobre los principios basicos y filosóficos del cooperativismo</t>
  </si>
  <si>
    <t>Las cooperativas activas cumplan con los programas  educación</t>
  </si>
  <si>
    <t>Cumplimiento de la ley 127/64</t>
  </si>
  <si>
    <t>Estructuración sólida en materia de educación de cooperativas fruto de acuerdos</t>
  </si>
  <si>
    <r>
      <t xml:space="preserve">Institución: </t>
    </r>
    <r>
      <rPr>
        <sz val="14"/>
        <color indexed="8"/>
        <rFont val="Calibri Light"/>
        <family val="2"/>
      </rPr>
      <t xml:space="preserve"> Instituto de Desarrollo y Crédito Cooperativo (IDECOOP)</t>
    </r>
  </si>
  <si>
    <r>
      <t>Ejes Estratégicos:</t>
    </r>
    <r>
      <rPr>
        <sz val="14"/>
        <color indexed="8"/>
        <rFont val="Calibri Light"/>
        <family val="2"/>
      </rPr>
      <t xml:space="preserve"> Fomento y Desarrollo Cooperativo; Fortalecimiento Institucional; Fortalecimiento del Marco Legal Institucional y Supervisión y Regulación del Sector</t>
    </r>
  </si>
  <si>
    <t>Dirección de Supervisión de Riesgos y PLAFT</t>
  </si>
  <si>
    <t>Departamento de Acuerdo Interinstitucionales</t>
  </si>
  <si>
    <t>Relacionar a la Institución con los principales Organismos Internacionales del Mundo Cooperativista</t>
  </si>
  <si>
    <t>Establecer acuerdos y relaciones con organismos e intituciones nacionales e internacionales que incidan en el desarrollo del IDECOOP y de las Cooperativas</t>
  </si>
  <si>
    <t>Gestionar reuniones con las Instituciones acordadas</t>
  </si>
  <si>
    <t>Cantidad de alianzas establecidas con organismos internacionales</t>
  </si>
  <si>
    <t>Cantidad de acuerdos establecidos y firmados</t>
  </si>
  <si>
    <t>Reuniones realizadas con las entidades con las que se ha firmado acuerdos</t>
  </si>
  <si>
    <t>Reuniones o jornadas de trabajo realizadas</t>
  </si>
  <si>
    <t xml:space="preserve">Reuniones  </t>
  </si>
  <si>
    <t>Actividad</t>
  </si>
  <si>
    <t>Convocatorias, correos, minutas de reuniones</t>
  </si>
  <si>
    <t>Fotos, Informes, PPT</t>
  </si>
  <si>
    <t>Acuerdo preliminar</t>
  </si>
  <si>
    <t>Firmas de acuerdo</t>
  </si>
  <si>
    <t>Tener acercamiento y alianzas con cada entidad nacionales e internacionales</t>
  </si>
  <si>
    <t>Lista de asistencia, fotos, minutas</t>
  </si>
  <si>
    <t>Documento del acuerdo preliminar</t>
  </si>
  <si>
    <t>Acuerdo firmado, fotos, minuta</t>
  </si>
  <si>
    <t>Acuerdos establecidos y firmados</t>
  </si>
  <si>
    <t>Reportes, Correos</t>
  </si>
  <si>
    <t>Fotos, Reportes, lista de asistencia, munuta</t>
  </si>
  <si>
    <t>Fotos, Reportes, Listado de Asistencia</t>
  </si>
  <si>
    <t>Motivación de potenciales grupos cooperativos  sobre beneficios y ventajas de crear una empresa cooperativa</t>
  </si>
  <si>
    <t>Oficialización del Comité Gestor del grupo en formación</t>
  </si>
  <si>
    <t>Formación de grupos captados</t>
  </si>
  <si>
    <t>Seguimiento a los grupos hasta llevarlo al éxito de la incorporación</t>
  </si>
  <si>
    <t>Catidad de potenciales grupos cooperativos visitados</t>
  </si>
  <si>
    <t>Cantidad de comitès gestor constituidos</t>
  </si>
  <si>
    <t>Cantidad de grupos acompañados en su proceso de incorporacion</t>
  </si>
  <si>
    <t>Identificar sectores para el fomento cooperativo</t>
  </si>
  <si>
    <t>Sensibilización y promoción de grupos cooperativos</t>
  </si>
  <si>
    <t>Charla a los técnicos de los Centros Regionales sobre el Plan de Fomento Cooperativo</t>
  </si>
  <si>
    <t>Cantidad de sectores impactados con promoción cooperativista</t>
  </si>
  <si>
    <t xml:space="preserve">Supervisión del sistema contable y administrativo de las cooperativas incorporadas y de nuevo ingreso </t>
  </si>
  <si>
    <t>Seguimiento al proceso de creación del sistema contable y administrativo de las cooperativas en formación para incorporación</t>
  </si>
  <si>
    <t>Investigación de denuncias realizadas por socios de las cooperativas incorporadas</t>
  </si>
  <si>
    <t>Apoyar a cooperativas en procesos de acompañamiento</t>
  </si>
  <si>
    <t xml:space="preserve">Visitas de supervisión, investigación y seguimiento a cooperativas inactivas y con casos especiales </t>
  </si>
  <si>
    <t>Cantidad de cooperativas supervisadas en su sistema contable</t>
  </si>
  <si>
    <t xml:space="preserve">Según meta de incorporación, cantidad de seguimientos realizados </t>
  </si>
  <si>
    <t>Cantidad de casos de denuncia investigados</t>
  </si>
  <si>
    <t>Cantidad de cooperativas inactivas/especiales</t>
  </si>
  <si>
    <t>Desarrollo de programas de capacitación a  cooperativas fruto de acuerdos interinstitucionales</t>
  </si>
  <si>
    <t>Programa de educación inicial a las cooperativas</t>
  </si>
  <si>
    <t xml:space="preserve">Programa de educación continua a las cooperativas </t>
  </si>
  <si>
    <t>Catidad de comisiones de educación capacitadas</t>
  </si>
  <si>
    <t>Catidad de socios capacitados</t>
  </si>
  <si>
    <t>Cantidad de socios capacitados</t>
  </si>
  <si>
    <t>Cantidad de grupos cooperativos en fromación capacitados</t>
  </si>
  <si>
    <t>Cantidad de cooperativas activas capacitadas</t>
  </si>
  <si>
    <t>Cantidad de cooperativas capacitadas en temas ambientales</t>
  </si>
  <si>
    <t>Recibir y registrar los registros financieros</t>
  </si>
  <si>
    <t>Fiscalización de las operaciones In situ</t>
  </si>
  <si>
    <t>Entrega de Certificación</t>
  </si>
  <si>
    <t>Comunicación sobre pago Reserva Educativa</t>
  </si>
  <si>
    <t>Cantidda de Estados Financieros revisados</t>
  </si>
  <si>
    <t>Revisión de Estados Financieros</t>
  </si>
  <si>
    <t>Fiscalización de los Estados Financieros (In Situ y Extra Situ)</t>
  </si>
  <si>
    <t>Cantidad de cooperativas fiscalizadas e inspeccionadas in Situ</t>
  </si>
  <si>
    <t>Cantidad de informes de fiscalización elaborados</t>
  </si>
  <si>
    <t>Cantidad de pagos de reserva educativa recibidos</t>
  </si>
  <si>
    <t>Cantidad de certificaciones entregadas</t>
  </si>
  <si>
    <t>Verificar la lista de controles internacionales y de no delincuencia de la procuradoria de lavado (Software Sentenial)</t>
  </si>
  <si>
    <t>Programacion y coordinacion de actividades a realizar</t>
  </si>
  <si>
    <t>Supervision de las cooperativas en terreno</t>
  </si>
  <si>
    <t>Elaboracion informe auditoria</t>
  </si>
  <si>
    <t>Capacitar a las cooperativas de recien incoroporacion en materia de Riesgo</t>
  </si>
  <si>
    <t>Revisar los manuales de politicas y cumplimiento de la Ley de las cooperativas existentes</t>
  </si>
  <si>
    <t xml:space="preserve">Remisión a las Cooperativas de Autos de verificacion </t>
  </si>
  <si>
    <t>Cantidad de Manuales revisados</t>
  </si>
  <si>
    <t xml:space="preserve">Cantidad de Comunicaciones Recibidas </t>
  </si>
  <si>
    <t>Dirrección Administrativa y Financiera</t>
  </si>
  <si>
    <t>Seguro Edificio</t>
  </si>
  <si>
    <t>Seguro de vehículos</t>
  </si>
  <si>
    <t>Recogida de basura</t>
  </si>
  <si>
    <t>Agua</t>
  </si>
  <si>
    <t>Servicio de electricidad</t>
  </si>
  <si>
    <t>Comunicación (teléfonos y celulares)</t>
  </si>
  <si>
    <t>Alquiler locales Centros Regionales</t>
  </si>
  <si>
    <t>Servicio de almuerzo</t>
  </si>
  <si>
    <t>Adquisición de combustible</t>
  </si>
  <si>
    <t>Adquisición de combustible para planta eléctrica</t>
  </si>
  <si>
    <t>Servicios de mantenimiento de vehículos (lavado incluído)</t>
  </si>
  <si>
    <t>Servicios de reparación de vehículos</t>
  </si>
  <si>
    <t>Adquisión de camionetas</t>
  </si>
  <si>
    <t>Adquisión de kits de paso rápido</t>
  </si>
  <si>
    <t>Adquisión de motocicletas</t>
  </si>
  <si>
    <t>Servicios de mantenimiento de sistemas de climatización</t>
  </si>
  <si>
    <t>Servicio de fumigación, Sede Central y Centros Regionales</t>
  </si>
  <si>
    <t>Adquisición de suministros de limpieza</t>
  </si>
  <si>
    <t>Adquisión de materiales de oficina</t>
  </si>
  <si>
    <t>Adquisión de tornes</t>
  </si>
  <si>
    <t>Adquisición de café y azúcar</t>
  </si>
  <si>
    <t>Adquisición de botellones y botellitas de agua</t>
  </si>
  <si>
    <t>Adquisición de equipos tecnológicos</t>
  </si>
  <si>
    <t>Adqusición de equipos mobiliarios</t>
  </si>
  <si>
    <t>Adqusición de electrodomésticos y utensilios de cocina</t>
  </si>
  <si>
    <t>Adquisición de tramerías de metal para el departamento de archivo</t>
  </si>
  <si>
    <t>Rehabilitación y mantenimiento del 1er nivel, sede central</t>
  </si>
  <si>
    <t>Rediseño entrada sede central</t>
  </si>
  <si>
    <t>Rehabilitación baños sede central</t>
  </si>
  <si>
    <t>Rehabilitación oficina de compras</t>
  </si>
  <si>
    <t>Rehabilitación y mantenimiento Centros Regionales</t>
  </si>
  <si>
    <t>Compra de materiales y servicios mantenimiento planta física</t>
  </si>
  <si>
    <t>Pago de servicios básicos</t>
  </si>
  <si>
    <t>Adquisición de bienes muebles, inmuebles, materiales y suministros (todas las áreas)</t>
  </si>
  <si>
    <t>Servicio de alquiler de impresoras</t>
  </si>
  <si>
    <t>Adecuación y remozamiento, planta física</t>
  </si>
  <si>
    <t>Cumplimiento con los compromisos asumidos, administrativos y financieros</t>
  </si>
  <si>
    <t>Certificados y material de apoyo</t>
  </si>
  <si>
    <t>Alimentos y bebidas</t>
  </si>
  <si>
    <t>Regalos</t>
  </si>
  <si>
    <t>Certificaciones y reconocimientos</t>
  </si>
  <si>
    <t>Servicios de actuación</t>
  </si>
  <si>
    <t>Servicios religiosos</t>
  </si>
  <si>
    <t>Servicios de catering y alquiler de espacios</t>
  </si>
  <si>
    <t>Gratificaciones y reconocimientos</t>
  </si>
  <si>
    <t>Comunicación y difusión</t>
  </si>
  <si>
    <t>Pago Bono de desempeño y rendimiento individual</t>
  </si>
  <si>
    <t>Pago de porcentaje por desvinculación de cargo</t>
  </si>
  <si>
    <t>Gasto de representación</t>
  </si>
  <si>
    <t>Pago horas extraordinario</t>
  </si>
  <si>
    <t>Sueldo anual no.13</t>
  </si>
  <si>
    <t>Compensación por cumplimeinto de indicadores del MAP</t>
  </si>
  <si>
    <t>Proporción de vacaciones no disfrutadas</t>
  </si>
  <si>
    <t>Servicios profesionales (carácter eventual)</t>
  </si>
  <si>
    <t>Trámite de pensión</t>
  </si>
  <si>
    <t>Compensación servicios de seguridad</t>
  </si>
  <si>
    <t>Personal contratado</t>
  </si>
  <si>
    <t>Contribuciones al seguro de salud</t>
  </si>
  <si>
    <t>Sueldos fijos</t>
  </si>
  <si>
    <t>Seguro médico complementario</t>
  </si>
  <si>
    <t>Capacitación y gestión del personal</t>
  </si>
  <si>
    <t>Realización de actividades de integración con el personal (semana del bienestar, celebración de las madres y padres, encendido de arbolito, día de las secretarias, San Valentín, Día de la mujer, almuerzo navideño)</t>
  </si>
  <si>
    <t>Celebración semana aniversario institucional</t>
  </si>
  <si>
    <t xml:space="preserve">Pago de salario de personal, contribuciones y otras compensaciones </t>
  </si>
  <si>
    <t>Formulario de asistencia</t>
  </si>
  <si>
    <t xml:space="preserve">Formulario de asitencia </t>
  </si>
  <si>
    <t>Unidad</t>
  </si>
  <si>
    <t>Nómina</t>
  </si>
  <si>
    <t>Aumentar la productividad y la calidad del trabajo</t>
  </si>
  <si>
    <t>Compromisos asumidos, en torno a una plena ejecución de las actividades administrativas</t>
  </si>
  <si>
    <t>Realizar la primera reunión de contacto del técnico social con el grupo cooperativo</t>
  </si>
  <si>
    <t xml:space="preserve">Asamblea constituyente </t>
  </si>
  <si>
    <t xml:space="preserve">Cantidad de reuniones de primer contacto realizadas </t>
  </si>
  <si>
    <t xml:space="preserve">Cantidad de asambleas constitutivas de cooperativas supervisadas </t>
  </si>
  <si>
    <t>Fomentar la incorporación de cooperativas estatales y de participación gubernamental</t>
  </si>
  <si>
    <t>Cooperativas e instituciones gubernamentales con certificado de incorporación</t>
  </si>
  <si>
    <t xml:space="preserve">Seguimiento a cooperativas incorporadas </t>
  </si>
  <si>
    <t>Supervisión de asambleas ordinarias anuales</t>
  </si>
  <si>
    <t>Supervisión de Asamblea Reestructurativa (200 cooperativas inactivas y 200 cooperativas pasivas)</t>
  </si>
  <si>
    <t>Monitoreo y seguiimento a cooperativas gubernamentales y de participación estatal</t>
  </si>
  <si>
    <t>Cantidad de asambleas ordinarias anuales supervisadas</t>
  </si>
  <si>
    <t>Cantidad de asambleas extraordinarias supervisadas</t>
  </si>
  <si>
    <t>Cantidad de asambleas reestructurativas supervisadas</t>
  </si>
  <si>
    <t xml:space="preserve">Cantidad de cooperativas de participación estatal monitoreadas </t>
  </si>
  <si>
    <t xml:space="preserve">Concretar las atividades, en torno a la incorporación oportuna de las cooperativas </t>
  </si>
  <si>
    <t xml:space="preserve">Departamento de Tecnología y Comunicaciones </t>
  </si>
  <si>
    <t>Realizar reuniones de seguimiento con areas de la institucion involucradas en procesos de firmas de acuerdos</t>
  </si>
  <si>
    <t>Plan de capacitación técnica</t>
  </si>
  <si>
    <t>Reestructuración del cableado de redes</t>
  </si>
  <si>
    <t>Creación de manual de inducción tecnológica para el personal de nuevo ingreso</t>
  </si>
  <si>
    <t>Continuación de proyecto de firma digital</t>
  </si>
  <si>
    <t>Implementación Office 365</t>
  </si>
  <si>
    <t>Proyecto Plataforma Centinel</t>
  </si>
  <si>
    <t>Levantamiento de actividades tecnológicas</t>
  </si>
  <si>
    <t>Inspección y mantenimiento de los equipos y sistemas de tecnología</t>
  </si>
  <si>
    <t>Puesta en funcionamiento del manual</t>
  </si>
  <si>
    <t>Levantamiento de mejoras efectuadas</t>
  </si>
  <si>
    <t>Implementación de Office</t>
  </si>
  <si>
    <t>Implementación de Sentinel</t>
  </si>
  <si>
    <t>Prueba piloto</t>
  </si>
  <si>
    <t>Levantamientos de información oportunos</t>
  </si>
  <si>
    <r>
      <t xml:space="preserve">Políticas Sectoriales Prioritarias a ejecutar en el 2023: </t>
    </r>
    <r>
      <rPr>
        <sz val="14"/>
        <color indexed="8"/>
        <rFont val="Calibri Light"/>
        <family val="2"/>
      </rPr>
      <t xml:space="preserve">Apoyar la población rural, el desarrollo agropecuario y pesquero </t>
    </r>
  </si>
  <si>
    <t>2do. Trim.</t>
  </si>
  <si>
    <t>Departamento de Fortalecimiento Institucional</t>
  </si>
  <si>
    <t>Implementación de Manuales, Políticas y Procesos Internos</t>
  </si>
  <si>
    <t>La correcta introducción y el funcionamiento de manera centralizada del Sistema.</t>
  </si>
  <si>
    <t>Integración del personal designado a la Oficina Virtual</t>
  </si>
  <si>
    <t>Sistematización de la información Institucional.</t>
  </si>
  <si>
    <t>Vinculación del personal al pleno compromiso con la institución</t>
  </si>
  <si>
    <t>Puntuaciones eficientes en los Sistemas de Medición Gubernamental.</t>
  </si>
  <si>
    <t>Implementación y usos de las firmas digitales</t>
  </si>
  <si>
    <t>Divulgación en toda la institución de los Manuales y Procedimientos</t>
  </si>
  <si>
    <t>Pruebas pertinentes para los Sistemas de Monitoreo</t>
  </si>
  <si>
    <t>Informes/ Matrices</t>
  </si>
  <si>
    <t>Evidencias</t>
  </si>
  <si>
    <t>Redacción</t>
  </si>
  <si>
    <t>Encargada de Fortalecimeinto Institucional, en conjuntoa las dependencias asociadas</t>
  </si>
  <si>
    <t>Que se cumplan plenamente, cada uno de los planes y resoluciones que otorguen mejoras a la institución.</t>
  </si>
  <si>
    <t>Conocimiento cualitativo general</t>
  </si>
  <si>
    <t>Utilización y aceptación del personal.</t>
  </si>
  <si>
    <t>Mitigar las consecuencias de las actividades que generan riesgo.</t>
  </si>
  <si>
    <t>Participación en los  medios de comunicación</t>
  </si>
  <si>
    <t>Encuentros con periodistas</t>
  </si>
  <si>
    <t>Campaña Publicitaria</t>
  </si>
  <si>
    <t>Campañas en redes sociales</t>
  </si>
  <si>
    <t>Producción de noticias con las regionales</t>
  </si>
  <si>
    <t>Coberturas de actividades internas</t>
  </si>
  <si>
    <t>Producción y difusión de notas de prensa</t>
  </si>
  <si>
    <t>Revista Institucional</t>
  </si>
  <si>
    <t>Promoción del cumplimiento de gestión y actividades</t>
  </si>
  <si>
    <t>Cantidad de difusiones publicitarias</t>
  </si>
  <si>
    <t>Cantidad de publicaciones realizadas</t>
  </si>
  <si>
    <t>Campaña publicitaria</t>
  </si>
  <si>
    <t>Captación y levantamiento de las actividades de las regionales, en los lineamientos de comunicaciones</t>
  </si>
  <si>
    <t>Cantidad de notas de prensa realizadas</t>
  </si>
  <si>
    <t>Revista divulgada</t>
  </si>
  <si>
    <t>Cantidad de revistas divulgadas</t>
  </si>
  <si>
    <t>Cantidad de divulgación de las actividades de comunicaciones realizadas</t>
  </si>
  <si>
    <t>Cantidad de producción de noticias en las regionales</t>
  </si>
  <si>
    <t>Cantidad de difusiones pubblicitarias</t>
  </si>
  <si>
    <t>Cantidad de promoción realizadas según el cumplimiento de gestión y  sus actividades</t>
  </si>
  <si>
    <t>N/A</t>
  </si>
  <si>
    <t>3er. Trim.</t>
  </si>
  <si>
    <t>MATRÍZ RECOPILACIÓN DE INFORMACIÓN POA TRIMESTRAL, JULIO-SEPTIEMBRE, 2023</t>
  </si>
  <si>
    <t>101</t>
  </si>
  <si>
    <t>59</t>
  </si>
  <si>
    <t>3</t>
  </si>
  <si>
    <t>2</t>
  </si>
  <si>
    <t>18</t>
  </si>
  <si>
    <t>1</t>
  </si>
  <si>
    <t>Metas Programadas 2023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</si>
</sst>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24" x14ac:knownFonts="1">
    <font>
      <sz val="11"/>
      <color theme="1"/>
      <name val="Calibri"/>
      <family val="2"/>
      <scheme val="minor"/>
    </font>
    <font>
      <sz val="10"/>
      <name val="Calibri Light"/>
      <family val="2"/>
    </font>
    <font>
      <sz val="14"/>
      <color indexed="8"/>
      <name val="Calibri Light"/>
      <family val="2"/>
    </font>
    <font>
      <b/>
      <sz val="14"/>
      <name val="Calibri Light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mbria"/>
      <family val="1"/>
      <scheme val="major"/>
    </font>
    <font>
      <sz val="11"/>
      <color theme="1"/>
      <name val="Cambria"/>
      <family val="2"/>
      <scheme val="major"/>
    </font>
    <font>
      <sz val="11"/>
      <color theme="1"/>
      <name val="Cambria"/>
      <family val="1"/>
      <scheme val="major"/>
    </font>
    <font>
      <sz val="10"/>
      <color theme="1"/>
      <name val="Calibri Light"/>
      <family val="2"/>
    </font>
    <font>
      <b/>
      <sz val="10"/>
      <color theme="1"/>
      <name val="Calibri Light"/>
      <family val="2"/>
    </font>
    <font>
      <b/>
      <sz val="14"/>
      <color theme="1"/>
      <name val="Calibri Light"/>
      <family val="2"/>
    </font>
    <font>
      <b/>
      <sz val="22"/>
      <color theme="1"/>
      <name val="Calibri Light"/>
      <family val="2"/>
    </font>
    <font>
      <b/>
      <sz val="12"/>
      <color theme="0"/>
      <name val="Cambria"/>
      <family val="2"/>
      <scheme val="major"/>
    </font>
    <font>
      <sz val="12"/>
      <color rgb="FF000000"/>
      <name val="Cambria"/>
      <family val="2"/>
      <scheme val="major"/>
    </font>
    <font>
      <sz val="12"/>
      <color theme="1"/>
      <name val="Cambria"/>
      <family val="2"/>
      <scheme val="maj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 Light"/>
      <family val="2"/>
    </font>
    <font>
      <sz val="10"/>
      <color rgb="FF000000"/>
      <name val="Calibri"/>
      <family val="2"/>
      <scheme val="minor"/>
    </font>
    <font>
      <sz val="12"/>
      <color rgb="FF000000"/>
      <name val="Calibri"/>
      <family val="2"/>
    </font>
    <font>
      <sz val="12"/>
      <name val="Calibri"/>
      <family val="2"/>
    </font>
    <font>
      <sz val="12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3876"/>
        <bgColor rgb="FF003876"/>
      </patternFill>
    </fill>
  </fills>
  <borders count="3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rgb="FF000000"/>
      </start>
      <end style="thin">
        <color rgb="FF000000"/>
      </end>
      <top style="double">
        <color rgb="FF000000"/>
      </top>
      <bottom/>
      <diagonal/>
    </border>
    <border>
      <start style="thin">
        <color rgb="FF000000"/>
      </start>
      <end style="thin">
        <color rgb="FF000000"/>
      </end>
      <top/>
      <bottom/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/>
      <top style="double">
        <color rgb="FF000000"/>
      </top>
      <bottom/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/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20" fillId="0" borderId="0"/>
  </cellStyleXfs>
  <cellXfs count="201">
    <xf numFmtId="0" fontId="0" fillId="0" borderId="0" xfId="0"/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vertical="center"/>
    </xf>
    <xf numFmtId="0" fontId="9" fillId="0" borderId="4" xfId="0" applyFont="1" applyFill="1" applyBorder="1" applyAlignment="1">
      <alignment vertical="center"/>
    </xf>
    <xf numFmtId="0" fontId="10" fillId="0" borderId="0" xfId="0" applyFont="1"/>
    <xf numFmtId="0" fontId="10" fillId="0" borderId="0" xfId="0" applyFont="1" applyBorder="1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/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3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top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0" xfId="0" applyFont="1" applyBorder="1" applyAlignment="1">
      <alignment horizontal="left" vertical="top" wrapText="1"/>
    </xf>
    <xf numFmtId="0" fontId="10" fillId="0" borderId="10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0" xfId="0" applyFont="1" applyBorder="1"/>
    <xf numFmtId="3" fontId="1" fillId="0" borderId="1" xfId="0" applyNumberFormat="1" applyFont="1" applyBorder="1" applyAlignment="1">
      <alignment vertical="center" wrapText="1"/>
    </xf>
    <xf numFmtId="0" fontId="7" fillId="3" borderId="11" xfId="0" applyFont="1" applyFill="1" applyBorder="1" applyAlignment="1">
      <alignment vertical="center"/>
    </xf>
    <xf numFmtId="0" fontId="7" fillId="3" borderId="12" xfId="0" applyFont="1" applyFill="1" applyBorder="1" applyAlignment="1">
      <alignment vertical="center"/>
    </xf>
    <xf numFmtId="0" fontId="7" fillId="3" borderId="13" xfId="0" applyFont="1" applyFill="1" applyBorder="1" applyAlignment="1">
      <alignment vertical="center"/>
    </xf>
    <xf numFmtId="0" fontId="7" fillId="3" borderId="2" xfId="0" applyFont="1" applyFill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0" fontId="7" fillId="3" borderId="3" xfId="0" applyFont="1" applyFill="1" applyBorder="1" applyAlignment="1">
      <alignment vertical="center"/>
    </xf>
    <xf numFmtId="0" fontId="7" fillId="3" borderId="14" xfId="0" applyFont="1" applyFill="1" applyBorder="1" applyAlignment="1">
      <alignment vertical="center"/>
    </xf>
    <xf numFmtId="0" fontId="0" fillId="0" borderId="8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vertical="center"/>
    </xf>
    <xf numFmtId="0" fontId="7" fillId="3" borderId="8" xfId="0" applyFont="1" applyFill="1" applyBorder="1" applyAlignment="1">
      <alignment vertical="center"/>
    </xf>
    <xf numFmtId="0" fontId="12" fillId="2" borderId="1" xfId="0" applyFont="1" applyFill="1" applyBorder="1" applyAlignment="1">
      <alignment vertical="top"/>
    </xf>
    <xf numFmtId="0" fontId="10" fillId="0" borderId="17" xfId="0" applyFont="1" applyBorder="1"/>
    <xf numFmtId="0" fontId="10" fillId="0" borderId="21" xfId="0" applyFont="1" applyBorder="1"/>
    <xf numFmtId="0" fontId="1" fillId="0" borderId="21" xfId="0" applyFont="1" applyBorder="1" applyAlignment="1">
      <alignment vertical="center" wrapText="1"/>
    </xf>
    <xf numFmtId="0" fontId="10" fillId="0" borderId="18" xfId="0" applyFont="1" applyBorder="1"/>
    <xf numFmtId="0" fontId="10" fillId="0" borderId="7" xfId="0" applyFont="1" applyBorder="1"/>
    <xf numFmtId="0" fontId="1" fillId="0" borderId="7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4" fillId="4" borderId="22" xfId="0" applyFont="1" applyFill="1" applyBorder="1" applyAlignment="1">
      <alignment vertical="center"/>
    </xf>
    <xf numFmtId="0" fontId="1" fillId="0" borderId="16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" fillId="0" borderId="16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6" xfId="0" applyFont="1" applyFill="1" applyBorder="1" applyAlignment="1">
      <alignment horizontal="left" vertical="center"/>
    </xf>
    <xf numFmtId="0" fontId="1" fillId="2" borderId="16" xfId="0" applyFont="1" applyFill="1" applyBorder="1" applyAlignment="1">
      <alignment vertical="center" wrapText="1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3" fontId="1" fillId="0" borderId="10" xfId="0" applyNumberFormat="1" applyFont="1" applyBorder="1" applyAlignment="1">
      <alignment horizontal="center" vertical="center"/>
    </xf>
    <xf numFmtId="0" fontId="1" fillId="0" borderId="1" xfId="0" applyFont="1" applyBorder="1"/>
    <xf numFmtId="0" fontId="10" fillId="0" borderId="1" xfId="0" applyFont="1" applyBorder="1"/>
    <xf numFmtId="0" fontId="10" fillId="0" borderId="1" xfId="0" applyFont="1" applyBorder="1" applyAlignment="1">
      <alignment wrapText="1"/>
    </xf>
    <xf numFmtId="0" fontId="10" fillId="0" borderId="15" xfId="0" applyFont="1" applyBorder="1" applyAlignment="1">
      <alignment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0" fontId="21" fillId="0" borderId="16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6" xfId="0" applyFont="1" applyBorder="1" applyAlignment="1">
      <alignment vertical="center" wrapText="1"/>
    </xf>
    <xf numFmtId="0" fontId="1" fillId="0" borderId="16" xfId="0" applyFont="1" applyBorder="1" applyAlignment="1">
      <alignment horizontal="center" vertical="center"/>
    </xf>
    <xf numFmtId="49" fontId="22" fillId="0" borderId="9" xfId="0" applyNumberFormat="1" applyFont="1" applyBorder="1" applyAlignment="1">
      <alignment horizontal="center" vertical="center" wrapText="1"/>
    </xf>
    <xf numFmtId="49" fontId="23" fillId="0" borderId="9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3" fontId="1" fillId="0" borderId="1" xfId="0" applyNumberFormat="1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/>
    <xf numFmtId="0" fontId="10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 textRotation="90" wrapText="1"/>
    </xf>
    <xf numFmtId="0" fontId="3" fillId="0" borderId="8" xfId="0" applyFont="1" applyBorder="1" applyAlignment="1">
      <alignment horizontal="center" vertical="center" textRotation="90" wrapText="1"/>
    </xf>
    <xf numFmtId="0" fontId="3" fillId="0" borderId="15" xfId="0" applyFont="1" applyBorder="1" applyAlignment="1">
      <alignment horizontal="center" vertical="center" textRotation="90" wrapText="1"/>
    </xf>
    <xf numFmtId="0" fontId="3" fillId="0" borderId="16" xfId="0" applyFont="1" applyBorder="1" applyAlignment="1">
      <alignment horizontal="center" vertical="center" textRotation="90" wrapText="1"/>
    </xf>
    <xf numFmtId="0" fontId="3" fillId="0" borderId="19" xfId="0" applyFont="1" applyBorder="1" applyAlignment="1">
      <alignment horizontal="center" vertical="center" textRotation="90" wrapText="1"/>
    </xf>
    <xf numFmtId="0" fontId="3" fillId="0" borderId="10" xfId="0" applyFont="1" applyBorder="1" applyAlignment="1">
      <alignment horizontal="center" vertical="center" textRotation="90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top"/>
    </xf>
    <xf numFmtId="0" fontId="11" fillId="2" borderId="8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center" textRotation="90" wrapText="1"/>
    </xf>
    <xf numFmtId="0" fontId="10" fillId="0" borderId="1" xfId="0" applyFont="1" applyBorder="1" applyAlignment="1">
      <alignment horizontal="left" wrapText="1"/>
    </xf>
    <xf numFmtId="0" fontId="10" fillId="0" borderId="16" xfId="0" applyFont="1" applyBorder="1" applyAlignment="1">
      <alignment horizontal="left"/>
    </xf>
    <xf numFmtId="0" fontId="10" fillId="0" borderId="10" xfId="0" applyFont="1" applyBorder="1" applyAlignment="1">
      <alignment horizontal="left"/>
    </xf>
    <xf numFmtId="0" fontId="10" fillId="0" borderId="16" xfId="0" applyFont="1" applyBorder="1" applyAlignment="1">
      <alignment horizontal="left" wrapText="1"/>
    </xf>
    <xf numFmtId="0" fontId="10" fillId="0" borderId="10" xfId="0" applyFont="1" applyBorder="1" applyAlignment="1">
      <alignment horizontal="left" wrapText="1"/>
    </xf>
    <xf numFmtId="0" fontId="1" fillId="0" borderId="1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textRotation="90" wrapText="1"/>
    </xf>
    <xf numFmtId="0" fontId="1" fillId="0" borderId="16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6" fillId="0" borderId="9" xfId="0" applyFont="1" applyBorder="1" applyAlignment="1" applyProtection="1">
      <alignment horizontal="center" vertical="center" wrapText="1"/>
      <protection locked="0"/>
    </xf>
    <xf numFmtId="3" fontId="1" fillId="0" borderId="1" xfId="0" applyNumberFormat="1" applyFont="1" applyBorder="1" applyAlignment="1">
      <alignment horizontal="center" vertical="center" wrapText="1"/>
    </xf>
    <xf numFmtId="0" fontId="15" fillId="0" borderId="23" xfId="0" applyFont="1" applyBorder="1" applyAlignment="1" applyProtection="1">
      <alignment horizontal="center" vertical="center" wrapText="1" readingOrder="1"/>
      <protection locked="0"/>
    </xf>
    <xf numFmtId="0" fontId="15" fillId="0" borderId="24" xfId="0" applyFont="1" applyBorder="1" applyAlignment="1" applyProtection="1">
      <alignment vertical="center" wrapText="1" readingOrder="1"/>
      <protection locked="0"/>
    </xf>
    <xf numFmtId="0" fontId="15" fillId="0" borderId="25" xfId="0" applyFont="1" applyBorder="1" applyAlignment="1" applyProtection="1">
      <alignment vertical="center" wrapText="1" readingOrder="1"/>
      <protection locked="0"/>
    </xf>
    <xf numFmtId="0" fontId="16" fillId="0" borderId="26" xfId="0" applyFont="1" applyBorder="1" applyAlignment="1" applyProtection="1">
      <alignment horizontal="center" vertical="center" wrapText="1"/>
      <protection locked="0"/>
    </xf>
    <xf numFmtId="0" fontId="16" fillId="0" borderId="25" xfId="0" applyFont="1" applyBorder="1" applyAlignment="1" applyProtection="1">
      <alignment horizontal="center" vertical="center" wrapText="1"/>
      <protection locked="0"/>
    </xf>
    <xf numFmtId="0" fontId="15" fillId="0" borderId="27" xfId="0" applyFont="1" applyBorder="1" applyAlignment="1" applyProtection="1">
      <alignment horizontal="center" vertical="center" wrapText="1" readingOrder="1"/>
      <protection locked="0"/>
    </xf>
    <xf numFmtId="0" fontId="15" fillId="0" borderId="28" xfId="0" applyFont="1" applyBorder="1" applyAlignment="1" applyProtection="1">
      <alignment vertical="center" wrapText="1" readingOrder="1"/>
      <protection locked="0"/>
    </xf>
    <xf numFmtId="0" fontId="15" fillId="0" borderId="29" xfId="0" applyFont="1" applyBorder="1" applyAlignment="1" applyProtection="1">
      <alignment vertical="center" wrapText="1" readingOrder="1"/>
      <protection locked="0"/>
    </xf>
    <xf numFmtId="0" fontId="16" fillId="0" borderId="30" xfId="0" applyFont="1" applyBorder="1" applyAlignment="1" applyProtection="1">
      <alignment horizontal="center" vertical="center" wrapText="1"/>
      <protection locked="0"/>
    </xf>
    <xf numFmtId="0" fontId="16" fillId="0" borderId="29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>
      <alignment horizontal="center" vertical="center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3" fillId="2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16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3" fillId="2" borderId="16" xfId="0" applyFont="1" applyFill="1" applyBorder="1" applyAlignment="1">
      <alignment horizontal="center" vertical="center" textRotation="90"/>
    </xf>
    <xf numFmtId="0" fontId="3" fillId="2" borderId="19" xfId="0" applyFont="1" applyFill="1" applyBorder="1" applyAlignment="1">
      <alignment horizontal="center" vertical="center" textRotation="90"/>
    </xf>
    <xf numFmtId="3" fontId="1" fillId="0" borderId="1" xfId="0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top" wrapText="1"/>
    </xf>
    <xf numFmtId="0" fontId="12" fillId="0" borderId="9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31" xfId="0" applyFont="1" applyFill="1" applyBorder="1" applyAlignment="1">
      <alignment horizontal="center" vertical="center" wrapText="1"/>
    </xf>
    <xf numFmtId="3" fontId="1" fillId="0" borderId="16" xfId="0" applyNumberFormat="1" applyFont="1" applyBorder="1" applyAlignment="1">
      <alignment horizontal="center" vertical="center" wrapText="1"/>
    </xf>
    <xf numFmtId="3" fontId="1" fillId="0" borderId="19" xfId="0" applyNumberFormat="1" applyFont="1" applyBorder="1" applyAlignment="1">
      <alignment horizontal="center" vertical="center" wrapText="1"/>
    </xf>
    <xf numFmtId="3" fontId="1" fillId="0" borderId="10" xfId="0" applyNumberFormat="1" applyFont="1" applyBorder="1" applyAlignment="1">
      <alignment horizontal="center" vertical="center" wrapText="1"/>
    </xf>
    <xf numFmtId="0" fontId="1" fillId="0" borderId="16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3" fontId="1" fillId="0" borderId="1" xfId="0" applyNumberFormat="1" applyFont="1" applyBorder="1" applyAlignment="1">
      <alignment vertical="center" wrapText="1"/>
    </xf>
    <xf numFmtId="0" fontId="1" fillId="0" borderId="16" xfId="0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center" textRotation="90" wrapText="1"/>
    </xf>
    <xf numFmtId="0" fontId="3" fillId="2" borderId="19" xfId="0" applyFont="1" applyFill="1" applyBorder="1" applyAlignment="1">
      <alignment horizontal="center" vertical="center" textRotation="90" wrapText="1"/>
    </xf>
    <xf numFmtId="0" fontId="1" fillId="0" borderId="2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7" fillId="0" borderId="16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</cellXfs>
  <cellStyles count="3">
    <cellStyle name="Millares 2" xfId="1"/>
    <cellStyle name="Normal" xfId="0" builtinId="0"/>
    <cellStyle name="Normal 2" xfId="2"/>
  </cellStyles>
  <dxfs count="0"/>
  <tableStyles count="1" defaultTableStyle="TableStyleMedium9" defaultPivotStyle="PivotStyleLight16">
    <tableStyle name="Estilo de tabla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externalLink" Target="externalLinks/externalLink6.xml"/><Relationship Id="rId13" Type="http://purl.oclc.org/ooxml/officeDocument/relationships/sharedStrings" Target="sharedStrings.xml"/><Relationship Id="rId3" Type="http://purl.oclc.org/ooxml/officeDocument/relationships/externalLink" Target="externalLinks/externalLink1.xml"/><Relationship Id="rId7" Type="http://purl.oclc.org/ooxml/officeDocument/relationships/externalLink" Target="externalLinks/externalLink5.xml"/><Relationship Id="rId12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externalLink" Target="externalLinks/externalLink4.xml"/><Relationship Id="rId11" Type="http://purl.oclc.org/ooxml/officeDocument/relationships/theme" Target="theme/theme1.xml"/><Relationship Id="rId5" Type="http://purl.oclc.org/ooxml/officeDocument/relationships/externalLink" Target="externalLinks/externalLink3.xml"/><Relationship Id="rId10" Type="http://purl.oclc.org/ooxml/officeDocument/relationships/externalLink" Target="externalLinks/externalLink8.xml"/><Relationship Id="rId4" Type="http://purl.oclc.org/ooxml/officeDocument/relationships/externalLink" Target="externalLinks/externalLink2.xml"/><Relationship Id="rId9" Type="http://purl.oclc.org/ooxml/officeDocument/relationships/externalLink" Target="externalLinks/externalLink7.xml"/><Relationship Id="rId14" Type="http://purl.oclc.org/ooxml/officeDocument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9</xdr:col>
      <xdr:colOff>0</xdr:colOff>
      <xdr:row>4</xdr:row>
      <xdr:rowOff>0</xdr:rowOff>
    </xdr:from>
    <xdr:to>
      <xdr:col>9</xdr:col>
      <xdr:colOff>304800</xdr:colOff>
      <xdr:row>5</xdr:row>
      <xdr:rowOff>142875</xdr:rowOff>
    </xdr:to>
    <xdr:sp macro="" textlink="">
      <xdr:nvSpPr>
        <xdr:cNvPr id="371359" name="AutoShape 7" descr="Inicio - Ministerio de Agricultura de la República Dominicana"/>
        <xdr:cNvSpPr>
          <a:spLocks noChangeAspect="1" noChangeArrowheads="1"/>
        </xdr:cNvSpPr>
      </xdr:nvSpPr>
      <xdr:spPr bwMode="auto">
        <a:xfrm>
          <a:off x="17135475" y="6477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304800</xdr:colOff>
      <xdr:row>7</xdr:row>
      <xdr:rowOff>142875</xdr:rowOff>
    </xdr:to>
    <xdr:sp macro="" textlink="">
      <xdr:nvSpPr>
        <xdr:cNvPr id="371360" name="AutoShape 9" descr="Inicio - Ministerio de Agricultura de la República Dominicana"/>
        <xdr:cNvSpPr>
          <a:spLocks noChangeAspect="1" noChangeArrowheads="1"/>
        </xdr:cNvSpPr>
      </xdr:nvSpPr>
      <xdr:spPr bwMode="auto">
        <a:xfrm>
          <a:off x="17135475" y="11715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2741840</xdr:colOff>
      <xdr:row>0</xdr:row>
      <xdr:rowOff>159204</xdr:rowOff>
    </xdr:from>
    <xdr:to>
      <xdr:col>10</xdr:col>
      <xdr:colOff>55789</xdr:colOff>
      <xdr:row>9</xdr:row>
      <xdr:rowOff>149678</xdr:rowOff>
    </xdr:to>
    <xdr:pic>
      <xdr:nvPicPr>
        <xdr:cNvPr id="371361" name="Imagen 5"/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1697" y="159204"/>
          <a:ext cx="2988128" cy="1664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172810</xdr:colOff>
      <xdr:row>0</xdr:row>
      <xdr:rowOff>0</xdr:rowOff>
    </xdr:from>
    <xdr:to>
      <xdr:col>1</xdr:col>
      <xdr:colOff>1201510</xdr:colOff>
      <xdr:row>8</xdr:row>
      <xdr:rowOff>96611</xdr:rowOff>
    </xdr:to>
    <xdr:pic>
      <xdr:nvPicPr>
        <xdr:cNvPr id="371362" name="Imagen 6"/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810" y="0"/>
          <a:ext cx="1790700" cy="1607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ASISTENCIA%20T&#201;CNICA,%20MATRIZ-%202do.%20Trim.%20POA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FISCALIZACI&#211;N,%20MATRIZ-%202do.%20Trim.%20POA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LAVADO%20DE%20ACTIVOS,%20MATRIZ-%202do.%20Trim.%20POA%20202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ADMINISTRATIVO,%20MATRIZ-%202do.%20Trim.%20POA%2020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RECURSOS%20HUMANOS,%20MATRIZ-%202do.%20Trim.%20POA%2020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DEL%201ER%20TRIMESTRE%20(enero-marzo)%20POA%202023/FORTALECIMIENTO%20INSTITUCIONAL,%20MATRIZ-1er.%20Trim.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FORTALECIMIENTO%20INSTITUCIONAL,MATRIZ-%202do.%20Trim.%20POA%20202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DEL%203ER%20TRIMESTRE%20(Julio-Septiembre)%20POA%202023/FORTALECIMIENTO%20INSTITUCIONAL,%20MATRIZ-1er.%20Trim.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DIR. ASISTENCIA TECNICA"/>
      <sheetName val="2do trimestre"/>
    </sheetNames>
    <sheetDataSet>
      <sheetData sheetId="0"/>
      <sheetData sheetId="1">
        <row r="10">
          <cell r="H10" t="str">
            <v>69</v>
          </cell>
        </row>
        <row r="11">
          <cell r="H11" t="str">
            <v>35</v>
          </cell>
        </row>
        <row r="12">
          <cell r="H12" t="str">
            <v>3</v>
          </cell>
        </row>
        <row r="13">
          <cell r="H13" t="str">
            <v>6</v>
          </cell>
        </row>
        <row r="14">
          <cell r="H14" t="str">
            <v>21</v>
          </cell>
        </row>
      </sheetData>
    </sheetDataSet>
  </externalBook>
</externalLink>
</file>

<file path=xl/externalLinks/externalLink2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Hoja1"/>
    </sheetNames>
    <sheetDataSet>
      <sheetData sheetId="0">
        <row r="9">
          <cell r="F9">
            <v>163</v>
          </cell>
        </row>
        <row r="10">
          <cell r="F10">
            <v>165</v>
          </cell>
        </row>
        <row r="11">
          <cell r="F11">
            <v>333</v>
          </cell>
        </row>
        <row r="12">
          <cell r="F12">
            <v>168</v>
          </cell>
        </row>
        <row r="13">
          <cell r="F13">
            <v>163</v>
          </cell>
        </row>
        <row r="14">
          <cell r="F14">
            <v>123</v>
          </cell>
        </row>
      </sheetData>
    </sheetDataSet>
  </externalBook>
</externalLink>
</file>

<file path=xl/externalLinks/externalLink3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MATRIZ GENERAL"/>
      <sheetName val="Requerimientos"/>
      <sheetName val="Presupuesto"/>
    </sheetNames>
    <sheetDataSet>
      <sheetData sheetId="0">
        <row r="19">
          <cell r="BE19">
            <v>53</v>
          </cell>
        </row>
        <row r="20">
          <cell r="BE20">
            <v>31</v>
          </cell>
        </row>
        <row r="21">
          <cell r="BE21">
            <v>31</v>
          </cell>
        </row>
        <row r="22">
          <cell r="BE22">
            <v>31</v>
          </cell>
        </row>
        <row r="23">
          <cell r="BE23">
            <v>7</v>
          </cell>
        </row>
        <row r="24">
          <cell r="BE24">
            <v>53</v>
          </cell>
        </row>
        <row r="25">
          <cell r="BE25">
            <v>48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FOMENTO Y DESARROLLO"/>
      <sheetName val="PROGRAMAS ESPECIALES"/>
      <sheetName val="FISCALIZACION"/>
      <sheetName val="LAVADO DE ACTIVOS"/>
      <sheetName val="ANÁLISIS DE RIESGO INTEGRAL"/>
      <sheetName val="ASISTENCIA TECNICA"/>
      <sheetName val="COOPERACIÓN INTERNACIONAL"/>
      <sheetName val="Resumen ejecutivo x AREAS MODIF"/>
      <sheetName val="EDUCACION"/>
      <sheetName val="DIR ADM Y FIN"/>
      <sheetName val="JURÍDICA"/>
      <sheetName val="COMUNICACIÓN"/>
      <sheetName val="RECURSOS HUMANOS"/>
      <sheetName val="RESUMEN (2)"/>
      <sheetName val="RESUMEN (3)"/>
      <sheetName val="Resumen ejecutivo FINANZA"/>
      <sheetName val="Resumen ejecutivo x AREAS"/>
      <sheetName val="Resumen ejecutivo Propuesto PYD"/>
      <sheetName val="Resumen Grafico"/>
      <sheetName val="RESUM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5">
          <cell r="W15" t="str">
            <v>N/A</v>
          </cell>
        </row>
        <row r="16">
          <cell r="W16" t="str">
            <v>N/A</v>
          </cell>
        </row>
        <row r="17">
          <cell r="W17" t="str">
            <v>3</v>
          </cell>
        </row>
        <row r="18">
          <cell r="W18">
            <v>3</v>
          </cell>
        </row>
        <row r="19">
          <cell r="W19">
            <v>3</v>
          </cell>
        </row>
        <row r="20">
          <cell r="W20">
            <v>3</v>
          </cell>
        </row>
        <row r="21">
          <cell r="W21">
            <v>3</v>
          </cell>
        </row>
        <row r="23">
          <cell r="W23">
            <v>1</v>
          </cell>
        </row>
        <row r="24">
          <cell r="W24">
            <v>1</v>
          </cell>
        </row>
        <row r="25">
          <cell r="W25">
            <v>1</v>
          </cell>
        </row>
        <row r="26">
          <cell r="W26">
            <v>1</v>
          </cell>
        </row>
        <row r="27">
          <cell r="W27">
            <v>0</v>
          </cell>
        </row>
        <row r="28">
          <cell r="W28">
            <v>1</v>
          </cell>
        </row>
        <row r="29">
          <cell r="W29">
            <v>0</v>
          </cell>
        </row>
        <row r="30">
          <cell r="W30">
            <v>1</v>
          </cell>
        </row>
        <row r="31">
          <cell r="W31">
            <v>0</v>
          </cell>
        </row>
        <row r="32">
          <cell r="W32">
            <v>1</v>
          </cell>
        </row>
        <row r="33">
          <cell r="W33">
            <v>1</v>
          </cell>
        </row>
        <row r="34">
          <cell r="W34">
            <v>1</v>
          </cell>
        </row>
        <row r="35">
          <cell r="W35">
            <v>1</v>
          </cell>
        </row>
        <row r="36">
          <cell r="W36">
            <v>1</v>
          </cell>
        </row>
        <row r="37">
          <cell r="W37">
            <v>0</v>
          </cell>
        </row>
        <row r="38">
          <cell r="W38">
            <v>1</v>
          </cell>
        </row>
        <row r="39">
          <cell r="W39">
            <v>1</v>
          </cell>
        </row>
        <row r="40">
          <cell r="W40">
            <v>0</v>
          </cell>
        </row>
        <row r="41">
          <cell r="W41" t="str">
            <v>N/A</v>
          </cell>
        </row>
        <row r="42">
          <cell r="W42">
            <v>1</v>
          </cell>
        </row>
        <row r="43">
          <cell r="W43" t="str">
            <v>N/A</v>
          </cell>
        </row>
        <row r="44">
          <cell r="W44">
            <v>0</v>
          </cell>
        </row>
        <row r="45">
          <cell r="W45">
            <v>0</v>
          </cell>
        </row>
        <row r="46">
          <cell r="W46">
            <v>1</v>
          </cell>
        </row>
        <row r="47">
          <cell r="W47">
            <v>1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DIR. RECUSROS HUMANOS"/>
      <sheetName val="Ejecución, 2do. Trim."/>
    </sheetNames>
    <sheetDataSet>
      <sheetData sheetId="0"/>
      <sheetData sheetId="1">
        <row r="11">
          <cell r="F11">
            <v>0</v>
          </cell>
        </row>
        <row r="12">
          <cell r="F12">
            <v>10</v>
          </cell>
        </row>
        <row r="13">
          <cell r="F13">
            <v>1</v>
          </cell>
        </row>
        <row r="14">
          <cell r="F14">
            <v>1</v>
          </cell>
        </row>
        <row r="15">
          <cell r="F15">
            <v>0</v>
          </cell>
        </row>
        <row r="16">
          <cell r="F16">
            <v>0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0</v>
          </cell>
        </row>
        <row r="20">
          <cell r="F20">
            <v>0</v>
          </cell>
        </row>
        <row r="21">
          <cell r="F21">
            <v>0</v>
          </cell>
        </row>
        <row r="22">
          <cell r="F22">
            <v>0</v>
          </cell>
        </row>
        <row r="23">
          <cell r="F23">
            <v>0</v>
          </cell>
        </row>
        <row r="24">
          <cell r="F24">
            <v>35</v>
          </cell>
        </row>
        <row r="25">
          <cell r="F25">
            <v>0</v>
          </cell>
        </row>
        <row r="26">
          <cell r="F26">
            <v>0</v>
          </cell>
        </row>
        <row r="27">
          <cell r="F27">
            <v>0</v>
          </cell>
        </row>
        <row r="28">
          <cell r="F28">
            <v>0</v>
          </cell>
        </row>
        <row r="29">
          <cell r="F29">
            <v>0</v>
          </cell>
        </row>
        <row r="30">
          <cell r="F30">
            <v>2</v>
          </cell>
        </row>
        <row r="31">
          <cell r="F31">
            <v>8</v>
          </cell>
        </row>
        <row r="32">
          <cell r="F32">
            <v>27</v>
          </cell>
        </row>
        <row r="33">
          <cell r="F33">
            <v>142</v>
          </cell>
        </row>
      </sheetData>
    </sheetDataSet>
  </externalBook>
</externalLink>
</file>

<file path=xl/externalLinks/externalLink6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Hoja1"/>
    </sheetNames>
    <sheetDataSet>
      <sheetData sheetId="0">
        <row r="9">
          <cell r="B9" t="str">
            <v>Implementación del Sistema de Gestión de Calidad (ISO
9001-2015);  ISO 37001</v>
          </cell>
          <cell r="C9" t="str">
            <v>Cantidad de procesos estandarizados</v>
          </cell>
          <cell r="E9">
            <v>0</v>
          </cell>
        </row>
        <row r="10">
          <cell r="B10" t="str">
            <v>Fortalecimiento de la Oficina
Virtual</v>
          </cell>
          <cell r="C10" t="str">
            <v>Cantidad de Cooperativas incorporadas a través de la Oficina Virtual</v>
          </cell>
          <cell r="E10">
            <v>0</v>
          </cell>
        </row>
        <row r="11">
          <cell r="B11" t="str">
            <v>Simplificación de trámites</v>
          </cell>
          <cell r="E11">
            <v>2</v>
          </cell>
        </row>
        <row r="12">
          <cell r="B12" t="str">
            <v>Implementación de la Carta Compromiso</v>
          </cell>
          <cell r="C12" t="str">
            <v>Cantidad de Procesos automatizados en la institución</v>
          </cell>
          <cell r="E12">
            <v>1</v>
          </cell>
        </row>
        <row r="13">
          <cell r="B13" t="str">
            <v>Premio Nacional de la Calidad al Sector Público Dominicano</v>
          </cell>
          <cell r="C13" t="str">
            <v>Cantidad de compromisos cumplidos en los servicios  ofrecidos</v>
          </cell>
          <cell r="E13">
            <v>0</v>
          </cell>
        </row>
        <row r="14">
          <cell r="B14" t="str">
            <v>Cumplimiento del Sistema de Gestión de Administración
Público (SISMAP)</v>
          </cell>
          <cell r="C14" t="str">
            <v>Medalla obtenida después de la deliberación del Jurado</v>
          </cell>
          <cell r="E14">
            <v>1</v>
          </cell>
        </row>
        <row r="15">
          <cell r="B15" t="str">
            <v>Cumplimiento del Sistema de Gestión de Compras Públicas ( SISCOMPRAS )</v>
          </cell>
          <cell r="C15" t="str">
            <v>Porcentaje de cumplimiento en escala objetivo logrado en el Sistema de Gestión de Administración Público (SISMAP)</v>
          </cell>
          <cell r="E15">
            <v>0</v>
          </cell>
        </row>
        <row r="16">
          <cell r="B16" t="str">
            <v>Cumplimiento de las Normas Básicas de Control Interno ( NOBACI )</v>
          </cell>
          <cell r="C16" t="str">
            <v>Porcentaje de cumplimiento en escala objetivo logrado en el Sistema de Gestión de Compras Públicas (SISCOMPRAS )</v>
          </cell>
        </row>
        <row r="17">
          <cell r="B17" t="str">
            <v>Cumplimiento en el Portal Único de Transparencia y Cumplimiento Ley 200-04</v>
          </cell>
          <cell r="C17" t="str">
            <v>Porcentaje de cumplimiento en escala objetivo logrado en las Normas Básicas de Control Interno ( NOBACI)</v>
          </cell>
          <cell r="E17">
            <v>1</v>
          </cell>
        </row>
        <row r="18">
          <cell r="C18" t="str">
            <v>Porcentaje de cumplimiento en escala objetivo logrado en el Portal Único de Transparencia y Cumplimiento Ley 200-04</v>
          </cell>
          <cell r="E18">
            <v>1</v>
          </cell>
        </row>
        <row r="19">
          <cell r="B19" t="str">
            <v>Medición de la satisfacción ciudadana</v>
          </cell>
          <cell r="C19" t="str">
            <v>Porcentaje de cumplimiento de las áreas</v>
          </cell>
          <cell r="E19">
            <v>0</v>
          </cell>
        </row>
        <row r="20">
          <cell r="B20" t="str">
            <v>Seguimiento de cumplimiento de los Planes
de mejora</v>
          </cell>
          <cell r="C20" t="str">
            <v>Cantidad  de  encuestas realizadas</v>
          </cell>
          <cell r="E20">
            <v>0</v>
          </cell>
        </row>
        <row r="21">
          <cell r="B21" t="str">
            <v>Elaboración de autoevaluación anual</v>
          </cell>
          <cell r="C21" t="str">
            <v>Cantidad  de  actividades planteadas realizadas</v>
          </cell>
          <cell r="E21">
            <v>0</v>
          </cell>
        </row>
        <row r="22">
          <cell r="B22" t="str">
            <v>Obtener Certificación NORTIC E1 OGTIC</v>
          </cell>
          <cell r="C22" t="str">
            <v>Autodiagnóstico remitido al Ministerio de
Administración Pública</v>
          </cell>
          <cell r="E22">
            <v>0</v>
          </cell>
        </row>
        <row r="23">
          <cell r="B23" t="str">
            <v>Creación e implementación de programa de
responsabilidad social</v>
          </cell>
          <cell r="C23" t="str">
            <v>Renovación de las licencias NORTIC E1</v>
          </cell>
          <cell r="E23">
            <v>0</v>
          </cell>
        </row>
        <row r="24">
          <cell r="B24" t="str">
            <v>Gestión de riesgo del eje del
Plan Estratégico Fortalecimiento Institucional</v>
          </cell>
          <cell r="C24" t="str">
            <v>Cantidad  de actividades de responsabilidad social</v>
          </cell>
          <cell r="E24">
            <v>0</v>
          </cell>
        </row>
        <row r="25">
          <cell r="B25" t="str">
            <v>Firma Digital</v>
          </cell>
          <cell r="C25" t="str">
            <v>Seguimientos a las áreas de
apoyo de la institución</v>
          </cell>
          <cell r="E25">
            <v>1</v>
          </cell>
        </row>
        <row r="26">
          <cell r="C26" t="str">
            <v>Implementación de Firma
Digital</v>
          </cell>
          <cell r="E26">
            <v>1</v>
          </cell>
        </row>
      </sheetData>
    </sheetDataSet>
  </externalBook>
</externalLink>
</file>

<file path=xl/externalLinks/externalLink7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Hoja1"/>
    </sheetNames>
    <sheetDataSet>
      <sheetData sheetId="0">
        <row r="11">
          <cell r="F11">
            <v>0</v>
          </cell>
        </row>
        <row r="12">
          <cell r="F12">
            <v>0</v>
          </cell>
        </row>
        <row r="13">
          <cell r="F13">
            <v>2</v>
          </cell>
        </row>
        <row r="14">
          <cell r="F14">
            <v>0</v>
          </cell>
        </row>
        <row r="15">
          <cell r="F15">
            <v>0</v>
          </cell>
        </row>
        <row r="16">
          <cell r="F16">
            <v>1</v>
          </cell>
        </row>
        <row r="17">
          <cell r="F17">
            <v>1</v>
          </cell>
        </row>
        <row r="18">
          <cell r="F18">
            <v>1</v>
          </cell>
        </row>
        <row r="19">
          <cell r="F19">
            <v>1</v>
          </cell>
        </row>
        <row r="20">
          <cell r="F20">
            <v>113</v>
          </cell>
        </row>
        <row r="21">
          <cell r="F21">
            <v>0</v>
          </cell>
        </row>
        <row r="22">
          <cell r="F22">
            <v>1</v>
          </cell>
        </row>
        <row r="23">
          <cell r="F23">
            <v>0</v>
          </cell>
        </row>
        <row r="24">
          <cell r="F24">
            <v>0</v>
          </cell>
        </row>
        <row r="25">
          <cell r="F25">
            <v>0</v>
          </cell>
        </row>
        <row r="26">
          <cell r="F26">
            <v>0</v>
          </cell>
        </row>
      </sheetData>
    </sheetDataSet>
  </externalBook>
</externalLink>
</file>

<file path=xl/externalLinks/externalLink8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6:J176"/>
  <sheetViews>
    <sheetView showGridLines="0" tabSelected="1" topLeftCell="A19" zoomScale="70" zoomScaleNormal="70" zoomScaleSheetLayoutView="73" workbookViewId="0">
      <selection activeCell="D93" sqref="D93"/>
    </sheetView>
  </sheetViews>
  <sheetFormatPr baseColWidth="10" defaultRowHeight="12.75" x14ac:dyDescent="0.2"/>
  <cols>
    <col min="1" max="1" width="11.42578125" style="18"/>
    <col min="2" max="2" width="47.5703125" style="18" customWidth="1"/>
    <col min="3" max="3" width="41.7109375" style="18" customWidth="1"/>
    <col min="4" max="4" width="38.5703125" style="18" customWidth="1"/>
    <col min="5" max="7" width="11.42578125" style="18"/>
    <col min="8" max="8" width="16.7109375" style="18" customWidth="1"/>
    <col min="9" max="9" width="47.140625" style="18" customWidth="1"/>
    <col min="10" max="10" width="37.85546875" style="18" customWidth="1"/>
    <col min="11" max="16384" width="11.42578125" style="18"/>
  </cols>
  <sheetData>
    <row r="6" spans="1:10" ht="28.5" x14ac:dyDescent="0.2">
      <c r="B6" s="154" t="s">
        <v>380</v>
      </c>
      <c r="C6" s="154"/>
      <c r="D6" s="154"/>
      <c r="E6" s="154"/>
      <c r="F6" s="154"/>
      <c r="G6" s="154"/>
      <c r="H6" s="154"/>
      <c r="I6" s="154"/>
      <c r="J6" s="154"/>
    </row>
    <row r="11" spans="1:10" ht="21" customHeight="1" x14ac:dyDescent="0.2">
      <c r="A11" s="170" t="s">
        <v>162</v>
      </c>
      <c r="B11" s="170"/>
      <c r="C11" s="170"/>
      <c r="D11" s="170"/>
      <c r="E11" s="170"/>
      <c r="F11" s="170"/>
      <c r="G11" s="170"/>
      <c r="H11" s="170"/>
      <c r="I11" s="170"/>
      <c r="J11" s="171"/>
    </row>
    <row r="12" spans="1:10" ht="21" customHeight="1" x14ac:dyDescent="0.2">
      <c r="A12" s="170" t="s">
        <v>163</v>
      </c>
      <c r="B12" s="170"/>
      <c r="C12" s="170"/>
      <c r="D12" s="170"/>
      <c r="E12" s="170"/>
      <c r="F12" s="170"/>
      <c r="G12" s="170"/>
      <c r="H12" s="170"/>
      <c r="I12" s="170"/>
      <c r="J12" s="171"/>
    </row>
    <row r="13" spans="1:10" ht="27.75" customHeight="1" x14ac:dyDescent="0.2">
      <c r="A13" s="56" t="s">
        <v>338</v>
      </c>
      <c r="B13" s="56"/>
      <c r="C13" s="56"/>
      <c r="D13" s="56"/>
      <c r="E13" s="121"/>
      <c r="F13" s="122"/>
      <c r="G13" s="122"/>
      <c r="H13" s="122"/>
      <c r="I13" s="122"/>
      <c r="J13" s="122"/>
    </row>
    <row r="14" spans="1:10" ht="33" customHeight="1" x14ac:dyDescent="0.2">
      <c r="A14" s="72" t="s">
        <v>118</v>
      </c>
      <c r="B14" s="72" t="s">
        <v>174</v>
      </c>
      <c r="C14" s="72" t="s">
        <v>2</v>
      </c>
      <c r="D14" s="72" t="s">
        <v>0</v>
      </c>
      <c r="E14" s="72" t="s">
        <v>387</v>
      </c>
      <c r="F14" s="72"/>
      <c r="G14" s="72"/>
      <c r="H14" s="72"/>
      <c r="I14" s="72" t="s">
        <v>4</v>
      </c>
      <c r="J14" s="72" t="s">
        <v>1</v>
      </c>
    </row>
    <row r="15" spans="1:10" ht="34.5" customHeight="1" thickBot="1" x14ac:dyDescent="0.25">
      <c r="A15" s="72"/>
      <c r="B15" s="72"/>
      <c r="C15" s="72"/>
      <c r="D15" s="72"/>
      <c r="E15" s="72" t="s">
        <v>3</v>
      </c>
      <c r="F15" s="72" t="s">
        <v>339</v>
      </c>
      <c r="G15" s="72" t="s">
        <v>379</v>
      </c>
      <c r="H15" s="72" t="s">
        <v>5</v>
      </c>
      <c r="I15" s="72"/>
      <c r="J15" s="72"/>
    </row>
    <row r="16" spans="1:10" s="24" customFormat="1" ht="36.75" customHeight="1" thickTop="1" x14ac:dyDescent="0.2">
      <c r="A16" s="123" t="s">
        <v>130</v>
      </c>
      <c r="B16" s="142" t="s">
        <v>187</v>
      </c>
      <c r="C16" s="21" t="s">
        <v>8</v>
      </c>
      <c r="D16" s="147" t="s">
        <v>191</v>
      </c>
      <c r="E16" s="140">
        <v>15</v>
      </c>
      <c r="F16" s="140">
        <v>21</v>
      </c>
      <c r="G16" s="153">
        <v>13</v>
      </c>
      <c r="H16" s="129">
        <v>150</v>
      </c>
      <c r="I16" s="23" t="s">
        <v>107</v>
      </c>
      <c r="J16" s="156" t="s">
        <v>110</v>
      </c>
    </row>
    <row r="17" spans="1:10" s="24" customFormat="1" ht="42.75" customHeight="1" x14ac:dyDescent="0.2">
      <c r="A17" s="123"/>
      <c r="B17" s="143"/>
      <c r="C17" s="21" t="s">
        <v>94</v>
      </c>
      <c r="D17" s="148"/>
      <c r="E17" s="140"/>
      <c r="F17" s="140"/>
      <c r="G17" s="153"/>
      <c r="H17" s="152"/>
      <c r="I17" s="23" t="s">
        <v>109</v>
      </c>
      <c r="J17" s="157"/>
    </row>
    <row r="18" spans="1:10" s="24" customFormat="1" ht="32.25" customHeight="1" x14ac:dyDescent="0.2">
      <c r="A18" s="123"/>
      <c r="B18" s="144"/>
      <c r="C18" s="21" t="s">
        <v>120</v>
      </c>
      <c r="D18" s="149"/>
      <c r="E18" s="140"/>
      <c r="F18" s="140"/>
      <c r="G18" s="153"/>
      <c r="H18" s="130"/>
      <c r="I18" s="23" t="s">
        <v>111</v>
      </c>
      <c r="J18" s="157"/>
    </row>
    <row r="19" spans="1:10" s="24" customFormat="1" ht="32.25" customHeight="1" x14ac:dyDescent="0.2">
      <c r="A19" s="123"/>
      <c r="B19" s="145" t="s">
        <v>188</v>
      </c>
      <c r="C19" s="21" t="s">
        <v>106</v>
      </c>
      <c r="D19" s="150" t="s">
        <v>192</v>
      </c>
      <c r="E19" s="140">
        <v>15</v>
      </c>
      <c r="F19" s="140">
        <v>21</v>
      </c>
      <c r="G19" s="153">
        <v>13</v>
      </c>
      <c r="H19" s="129">
        <v>150</v>
      </c>
      <c r="I19" s="23" t="s">
        <v>112</v>
      </c>
      <c r="J19" s="157"/>
    </row>
    <row r="20" spans="1:10" s="24" customFormat="1" ht="38.25" customHeight="1" x14ac:dyDescent="0.2">
      <c r="A20" s="123"/>
      <c r="B20" s="146"/>
      <c r="C20" s="21" t="s">
        <v>33</v>
      </c>
      <c r="D20" s="151"/>
      <c r="E20" s="140"/>
      <c r="F20" s="140"/>
      <c r="G20" s="153"/>
      <c r="H20" s="130"/>
      <c r="I20" s="23" t="s">
        <v>113</v>
      </c>
      <c r="J20" s="158"/>
    </row>
    <row r="21" spans="1:10" s="24" customFormat="1" ht="24.75" customHeight="1" x14ac:dyDescent="0.2">
      <c r="A21" s="123"/>
      <c r="B21" s="145" t="s">
        <v>189</v>
      </c>
      <c r="C21" s="21" t="s">
        <v>115</v>
      </c>
      <c r="D21" s="150" t="s">
        <v>114</v>
      </c>
      <c r="E21" s="140">
        <v>15</v>
      </c>
      <c r="F21" s="140">
        <v>21</v>
      </c>
      <c r="G21" s="153">
        <v>13</v>
      </c>
      <c r="H21" s="129">
        <v>150</v>
      </c>
      <c r="I21" s="164" t="s">
        <v>116</v>
      </c>
      <c r="J21" s="155" t="s">
        <v>117</v>
      </c>
    </row>
    <row r="22" spans="1:10" s="24" customFormat="1" ht="30.75" customHeight="1" x14ac:dyDescent="0.2">
      <c r="A22" s="123"/>
      <c r="B22" s="146"/>
      <c r="C22" s="21" t="s">
        <v>8</v>
      </c>
      <c r="D22" s="151"/>
      <c r="E22" s="140"/>
      <c r="F22" s="140"/>
      <c r="G22" s="153"/>
      <c r="H22" s="130"/>
      <c r="I22" s="165"/>
      <c r="J22" s="155"/>
    </row>
    <row r="23" spans="1:10" s="24" customFormat="1" ht="24" customHeight="1" x14ac:dyDescent="0.2">
      <c r="A23" s="123"/>
      <c r="B23" s="145" t="s">
        <v>190</v>
      </c>
      <c r="C23" s="21" t="s">
        <v>94</v>
      </c>
      <c r="D23" s="150" t="s">
        <v>193</v>
      </c>
      <c r="E23" s="140">
        <v>12</v>
      </c>
      <c r="F23" s="140">
        <v>103</v>
      </c>
      <c r="G23" s="153">
        <v>65</v>
      </c>
      <c r="H23" s="129">
        <v>150</v>
      </c>
      <c r="I23" s="165"/>
      <c r="J23" s="155"/>
    </row>
    <row r="24" spans="1:10" s="24" customFormat="1" ht="41.25" customHeight="1" x14ac:dyDescent="0.2">
      <c r="A24" s="123"/>
      <c r="B24" s="146"/>
      <c r="C24" s="21" t="s">
        <v>120</v>
      </c>
      <c r="D24" s="151"/>
      <c r="E24" s="140"/>
      <c r="F24" s="140"/>
      <c r="G24" s="153"/>
      <c r="H24" s="130"/>
      <c r="I24" s="166"/>
      <c r="J24" s="155"/>
    </row>
    <row r="25" spans="1:10" s="24" customFormat="1" ht="22.5" customHeight="1" x14ac:dyDescent="0.2">
      <c r="A25" s="162"/>
      <c r="B25" s="162"/>
      <c r="C25" s="162"/>
      <c r="D25" s="162"/>
      <c r="E25" s="163"/>
      <c r="F25" s="163"/>
      <c r="G25" s="163"/>
      <c r="H25" s="162"/>
      <c r="I25" s="162"/>
      <c r="J25" s="162"/>
    </row>
    <row r="26" spans="1:10" s="89" customFormat="1" ht="39.75" customHeight="1" x14ac:dyDescent="0.2">
      <c r="A26" s="167" t="s">
        <v>27</v>
      </c>
      <c r="B26" s="155" t="s">
        <v>307</v>
      </c>
      <c r="C26" s="68" t="s">
        <v>10</v>
      </c>
      <c r="D26" s="155" t="s">
        <v>309</v>
      </c>
      <c r="E26" s="26">
        <v>68</v>
      </c>
      <c r="F26" s="120">
        <v>73</v>
      </c>
      <c r="G26" s="118">
        <v>48</v>
      </c>
      <c r="H26" s="26">
        <v>500</v>
      </c>
      <c r="I26" s="107" t="s">
        <v>122</v>
      </c>
      <c r="J26" s="169" t="s">
        <v>6</v>
      </c>
    </row>
    <row r="27" spans="1:10" s="89" customFormat="1" ht="38.25" customHeight="1" x14ac:dyDescent="0.2">
      <c r="A27" s="168"/>
      <c r="B27" s="155"/>
      <c r="C27" s="68" t="s">
        <v>13</v>
      </c>
      <c r="D27" s="155"/>
      <c r="E27" s="67">
        <v>68</v>
      </c>
      <c r="F27" s="120"/>
      <c r="G27" s="119"/>
      <c r="H27" s="26">
        <v>500</v>
      </c>
      <c r="I27" s="107" t="s">
        <v>11</v>
      </c>
      <c r="J27" s="169"/>
    </row>
    <row r="28" spans="1:10" s="89" customFormat="1" ht="59.25" customHeight="1" x14ac:dyDescent="0.2">
      <c r="A28" s="168"/>
      <c r="B28" s="106" t="s">
        <v>308</v>
      </c>
      <c r="C28" s="27" t="s">
        <v>9</v>
      </c>
      <c r="D28" s="106" t="s">
        <v>310</v>
      </c>
      <c r="E28" s="26">
        <v>34</v>
      </c>
      <c r="F28" s="26">
        <v>73</v>
      </c>
      <c r="G28" s="111">
        <v>48</v>
      </c>
      <c r="H28" s="67">
        <f t="shared" ref="H28" si="0">SUM(E28:E28)</f>
        <v>34</v>
      </c>
      <c r="I28" s="71" t="s">
        <v>11</v>
      </c>
      <c r="J28" s="107" t="s">
        <v>12</v>
      </c>
    </row>
    <row r="29" spans="1:10" s="89" customFormat="1" ht="75" customHeight="1" x14ac:dyDescent="0.2">
      <c r="A29" s="168"/>
      <c r="B29" s="120" t="s">
        <v>311</v>
      </c>
      <c r="C29" s="27" t="s">
        <v>14</v>
      </c>
      <c r="D29" s="174" t="s">
        <v>312</v>
      </c>
      <c r="E29" s="67">
        <v>2</v>
      </c>
      <c r="F29" s="26">
        <v>4</v>
      </c>
      <c r="G29" s="26">
        <v>2</v>
      </c>
      <c r="H29" s="26">
        <v>10</v>
      </c>
      <c r="I29" s="106" t="s">
        <v>119</v>
      </c>
      <c r="J29" s="141" t="s">
        <v>6</v>
      </c>
    </row>
    <row r="30" spans="1:10" s="89" customFormat="1" ht="39.75" customHeight="1" x14ac:dyDescent="0.2">
      <c r="A30" s="168"/>
      <c r="B30" s="120"/>
      <c r="C30" s="27" t="s">
        <v>22</v>
      </c>
      <c r="D30" s="174"/>
      <c r="E30" s="67">
        <v>2</v>
      </c>
      <c r="F30" s="26">
        <v>4</v>
      </c>
      <c r="G30" s="26">
        <v>2</v>
      </c>
      <c r="H30" s="26">
        <v>10</v>
      </c>
      <c r="I30" s="106" t="s">
        <v>16</v>
      </c>
      <c r="J30" s="141"/>
    </row>
    <row r="31" spans="1:10" s="24" customFormat="1" ht="30" customHeight="1" x14ac:dyDescent="0.2">
      <c r="A31" s="168"/>
      <c r="B31" s="175" t="s">
        <v>313</v>
      </c>
      <c r="C31" s="176"/>
      <c r="D31" s="176"/>
      <c r="E31" s="176"/>
      <c r="F31" s="176"/>
      <c r="G31" s="176"/>
      <c r="H31" s="176"/>
      <c r="I31" s="176"/>
      <c r="J31" s="177"/>
    </row>
    <row r="32" spans="1:10" s="24" customFormat="1" ht="45" customHeight="1" x14ac:dyDescent="0.2">
      <c r="A32" s="168"/>
      <c r="B32" s="68" t="s">
        <v>314</v>
      </c>
      <c r="C32" s="27" t="s">
        <v>17</v>
      </c>
      <c r="D32" s="64" t="s">
        <v>317</v>
      </c>
      <c r="E32" s="22">
        <v>46</v>
      </c>
      <c r="F32" s="67">
        <v>101</v>
      </c>
      <c r="G32" s="67">
        <v>502</v>
      </c>
      <c r="H32" s="26">
        <v>1000</v>
      </c>
      <c r="I32" s="23" t="s">
        <v>18</v>
      </c>
      <c r="J32" s="178" t="s">
        <v>321</v>
      </c>
    </row>
    <row r="33" spans="1:10" s="24" customFormat="1" ht="40.5" customHeight="1" x14ac:dyDescent="0.2">
      <c r="A33" s="168"/>
      <c r="B33" s="68" t="s">
        <v>314</v>
      </c>
      <c r="C33" s="27" t="s">
        <v>15</v>
      </c>
      <c r="D33" s="64" t="s">
        <v>318</v>
      </c>
      <c r="E33" s="22">
        <v>10</v>
      </c>
      <c r="F33" s="67">
        <v>29</v>
      </c>
      <c r="G33" s="67">
        <v>17</v>
      </c>
      <c r="H33" s="26">
        <v>550</v>
      </c>
      <c r="I33" s="23" t="s">
        <v>19</v>
      </c>
      <c r="J33" s="179"/>
    </row>
    <row r="34" spans="1:10" s="24" customFormat="1" ht="38.25" customHeight="1" x14ac:dyDescent="0.2">
      <c r="A34" s="168"/>
      <c r="B34" s="68" t="s">
        <v>315</v>
      </c>
      <c r="C34" s="27" t="s">
        <v>15</v>
      </c>
      <c r="D34" s="64" t="s">
        <v>319</v>
      </c>
      <c r="E34" s="22">
        <v>17</v>
      </c>
      <c r="F34" s="67">
        <v>29</v>
      </c>
      <c r="G34" s="67">
        <v>18</v>
      </c>
      <c r="H34" s="26">
        <v>400</v>
      </c>
      <c r="I34" s="23" t="s">
        <v>21</v>
      </c>
      <c r="J34" s="179"/>
    </row>
    <row r="35" spans="1:10" s="24" customFormat="1" ht="42" customHeight="1" x14ac:dyDescent="0.2">
      <c r="A35" s="168"/>
      <c r="B35" s="68" t="s">
        <v>316</v>
      </c>
      <c r="C35" s="68" t="s">
        <v>22</v>
      </c>
      <c r="D35" s="64" t="s">
        <v>320</v>
      </c>
      <c r="E35" s="22">
        <v>62</v>
      </c>
      <c r="F35" s="67">
        <v>66</v>
      </c>
      <c r="G35" s="67">
        <v>164</v>
      </c>
      <c r="H35" s="26">
        <v>200</v>
      </c>
      <c r="I35" s="23" t="s">
        <v>20</v>
      </c>
      <c r="J35" s="180"/>
    </row>
    <row r="36" spans="1:10" s="24" customFormat="1" ht="24.75" customHeight="1" x14ac:dyDescent="0.2">
      <c r="A36" s="159"/>
      <c r="B36" s="160"/>
      <c r="C36" s="160"/>
      <c r="D36" s="160"/>
      <c r="E36" s="160"/>
      <c r="F36" s="160"/>
      <c r="G36" s="160"/>
      <c r="H36" s="160"/>
      <c r="I36" s="160"/>
      <c r="J36" s="161"/>
    </row>
    <row r="37" spans="1:10" s="24" customFormat="1" ht="48" customHeight="1" x14ac:dyDescent="0.2">
      <c r="A37" s="172" t="s">
        <v>131</v>
      </c>
      <c r="B37" s="23" t="s">
        <v>194</v>
      </c>
      <c r="C37" s="27" t="s">
        <v>62</v>
      </c>
      <c r="D37" s="23" t="s">
        <v>197</v>
      </c>
      <c r="E37" s="22">
        <v>3</v>
      </c>
      <c r="F37" s="67">
        <v>10</v>
      </c>
      <c r="G37" s="67">
        <v>10</v>
      </c>
      <c r="H37" s="26">
        <v>20</v>
      </c>
      <c r="I37" s="23" t="s">
        <v>63</v>
      </c>
      <c r="J37" s="29" t="s">
        <v>64</v>
      </c>
    </row>
    <row r="38" spans="1:10" s="24" customFormat="1" ht="42.75" customHeight="1" x14ac:dyDescent="0.2">
      <c r="A38" s="172"/>
      <c r="B38" s="64" t="s">
        <v>195</v>
      </c>
      <c r="C38" s="23" t="s">
        <v>30</v>
      </c>
      <c r="D38" s="64" t="s">
        <v>121</v>
      </c>
      <c r="E38" s="22">
        <v>75</v>
      </c>
      <c r="F38" s="67">
        <v>77</v>
      </c>
      <c r="G38" s="67">
        <v>56</v>
      </c>
      <c r="H38" s="26">
        <v>500</v>
      </c>
      <c r="I38" s="29" t="s">
        <v>66</v>
      </c>
      <c r="J38" s="64" t="s">
        <v>67</v>
      </c>
    </row>
    <row r="39" spans="1:10" s="24" customFormat="1" ht="69" customHeight="1" x14ac:dyDescent="0.2">
      <c r="A39" s="172"/>
      <c r="B39" s="29" t="s">
        <v>196</v>
      </c>
      <c r="C39" s="27" t="s">
        <v>23</v>
      </c>
      <c r="D39" s="29" t="s">
        <v>68</v>
      </c>
      <c r="E39" s="22">
        <v>1</v>
      </c>
      <c r="F39" s="67">
        <v>11</v>
      </c>
      <c r="G39" s="67">
        <v>8</v>
      </c>
      <c r="H39" s="26">
        <v>12</v>
      </c>
      <c r="I39" s="29" t="s">
        <v>69</v>
      </c>
      <c r="J39" s="64" t="s">
        <v>70</v>
      </c>
    </row>
    <row r="40" spans="1:10" s="24" customFormat="1" ht="24" customHeight="1" x14ac:dyDescent="0.2">
      <c r="A40" s="173"/>
      <c r="B40" s="173"/>
      <c r="C40" s="173"/>
      <c r="D40" s="173"/>
      <c r="E40" s="173"/>
      <c r="F40" s="173"/>
      <c r="G40" s="173"/>
      <c r="H40" s="173"/>
      <c r="I40" s="173"/>
      <c r="J40" s="173"/>
    </row>
    <row r="41" spans="1:10" s="24" customFormat="1" ht="51.75" customHeight="1" x14ac:dyDescent="0.2">
      <c r="A41" s="123" t="s">
        <v>58</v>
      </c>
      <c r="B41" s="66" t="s">
        <v>198</v>
      </c>
      <c r="C41" s="31" t="s">
        <v>30</v>
      </c>
      <c r="D41" s="66" t="s">
        <v>203</v>
      </c>
      <c r="E41" s="22">
        <v>71</v>
      </c>
      <c r="F41" s="95" t="str">
        <f>'[1]2do trimestre'!H10</f>
        <v>69</v>
      </c>
      <c r="G41" s="104" t="s">
        <v>381</v>
      </c>
      <c r="H41" s="67">
        <v>900</v>
      </c>
      <c r="I41" s="32" t="s">
        <v>59</v>
      </c>
      <c r="J41" s="71" t="s">
        <v>60</v>
      </c>
    </row>
    <row r="42" spans="1:10" s="24" customFormat="1" ht="48" customHeight="1" x14ac:dyDescent="0.2">
      <c r="A42" s="123"/>
      <c r="B42" s="64" t="s">
        <v>199</v>
      </c>
      <c r="C42" s="27" t="s">
        <v>125</v>
      </c>
      <c r="D42" s="64" t="s">
        <v>204</v>
      </c>
      <c r="E42" s="22">
        <v>23</v>
      </c>
      <c r="F42" s="95" t="str">
        <f>'[1]2do trimestre'!H11</f>
        <v>35</v>
      </c>
      <c r="G42" s="104" t="s">
        <v>382</v>
      </c>
      <c r="H42" s="67">
        <v>350</v>
      </c>
      <c r="I42" s="34" t="s">
        <v>126</v>
      </c>
      <c r="J42" s="181" t="s">
        <v>61</v>
      </c>
    </row>
    <row r="43" spans="1:10" s="24" customFormat="1" ht="44.25" customHeight="1" x14ac:dyDescent="0.2">
      <c r="A43" s="123"/>
      <c r="B43" s="64" t="s">
        <v>200</v>
      </c>
      <c r="C43" s="27" t="s">
        <v>57</v>
      </c>
      <c r="D43" s="64" t="s">
        <v>205</v>
      </c>
      <c r="E43" s="22">
        <v>3</v>
      </c>
      <c r="F43" s="95" t="str">
        <f>'[1]2do trimestre'!H12</f>
        <v>3</v>
      </c>
      <c r="G43" s="104" t="s">
        <v>383</v>
      </c>
      <c r="H43" s="67">
        <v>25</v>
      </c>
      <c r="I43" s="34" t="s">
        <v>127</v>
      </c>
      <c r="J43" s="182"/>
    </row>
    <row r="44" spans="1:10" s="24" customFormat="1" ht="42.75" customHeight="1" x14ac:dyDescent="0.2">
      <c r="A44" s="123"/>
      <c r="B44" s="20" t="s">
        <v>201</v>
      </c>
      <c r="C44" s="27" t="s">
        <v>65</v>
      </c>
      <c r="D44" s="20" t="s">
        <v>123</v>
      </c>
      <c r="E44" s="22">
        <v>2</v>
      </c>
      <c r="F44" s="95" t="str">
        <f>'[1]2do trimestre'!H13</f>
        <v>6</v>
      </c>
      <c r="G44" s="105" t="s">
        <v>384</v>
      </c>
      <c r="H44" s="67">
        <v>5</v>
      </c>
      <c r="I44" s="34" t="s">
        <v>80</v>
      </c>
      <c r="J44" s="156" t="s">
        <v>128</v>
      </c>
    </row>
    <row r="45" spans="1:10" s="24" customFormat="1" ht="47.25" customHeight="1" x14ac:dyDescent="0.2">
      <c r="A45" s="123"/>
      <c r="B45" s="20" t="s">
        <v>202</v>
      </c>
      <c r="C45" s="33" t="s">
        <v>65</v>
      </c>
      <c r="D45" s="20" t="s">
        <v>206</v>
      </c>
      <c r="E45" s="22">
        <v>8</v>
      </c>
      <c r="F45" s="95" t="str">
        <f>'[1]2do trimestre'!H14</f>
        <v>21</v>
      </c>
      <c r="G45" s="104" t="s">
        <v>385</v>
      </c>
      <c r="H45" s="67">
        <v>50</v>
      </c>
      <c r="I45" s="34" t="s">
        <v>80</v>
      </c>
      <c r="J45" s="158"/>
    </row>
    <row r="46" spans="1:10" s="24" customFormat="1" ht="24" customHeight="1" x14ac:dyDescent="0.2">
      <c r="A46" s="173"/>
      <c r="B46" s="173"/>
      <c r="C46" s="173"/>
      <c r="D46" s="173"/>
      <c r="E46" s="173"/>
      <c r="F46" s="173"/>
      <c r="G46" s="173"/>
      <c r="H46" s="173"/>
      <c r="I46" s="173"/>
      <c r="J46" s="173"/>
    </row>
    <row r="47" spans="1:10" s="24" customFormat="1" ht="33.75" customHeight="1" x14ac:dyDescent="0.2">
      <c r="A47" s="123" t="s">
        <v>132</v>
      </c>
      <c r="B47" s="138" t="s">
        <v>136</v>
      </c>
      <c r="C47" s="35" t="s">
        <v>8</v>
      </c>
      <c r="D47" s="74" t="s">
        <v>210</v>
      </c>
      <c r="E47" s="129">
        <v>50</v>
      </c>
      <c r="F47" s="135">
        <v>100</v>
      </c>
      <c r="G47" s="135">
        <v>100</v>
      </c>
      <c r="H47" s="63">
        <v>350</v>
      </c>
      <c r="I47" s="36" t="s">
        <v>138</v>
      </c>
      <c r="J47" s="156" t="s">
        <v>158</v>
      </c>
    </row>
    <row r="48" spans="1:10" s="24" customFormat="1" ht="44.25" customHeight="1" x14ac:dyDescent="0.2">
      <c r="A48" s="123"/>
      <c r="B48" s="139"/>
      <c r="C48" s="37" t="s">
        <v>133</v>
      </c>
      <c r="D48" s="74" t="s">
        <v>211</v>
      </c>
      <c r="E48" s="130"/>
      <c r="F48" s="137"/>
      <c r="G48" s="137"/>
      <c r="H48" s="63">
        <v>1750</v>
      </c>
      <c r="I48" s="36" t="s">
        <v>139</v>
      </c>
      <c r="J48" s="157"/>
    </row>
    <row r="49" spans="1:10" s="24" customFormat="1" ht="45" customHeight="1" x14ac:dyDescent="0.2">
      <c r="A49" s="123"/>
      <c r="B49" s="138" t="s">
        <v>207</v>
      </c>
      <c r="C49" s="38" t="s">
        <v>134</v>
      </c>
      <c r="D49" s="74" t="s">
        <v>124</v>
      </c>
      <c r="E49" s="129">
        <v>21</v>
      </c>
      <c r="F49" s="135">
        <v>30</v>
      </c>
      <c r="G49" s="135">
        <v>136</v>
      </c>
      <c r="H49" s="63">
        <v>100</v>
      </c>
      <c r="I49" s="39" t="s">
        <v>141</v>
      </c>
      <c r="J49" s="156" t="s">
        <v>160</v>
      </c>
    </row>
    <row r="50" spans="1:10" s="24" customFormat="1" ht="39.75" customHeight="1" x14ac:dyDescent="0.2">
      <c r="A50" s="123"/>
      <c r="B50" s="139"/>
      <c r="C50" s="38" t="s">
        <v>135</v>
      </c>
      <c r="D50" s="74" t="s">
        <v>212</v>
      </c>
      <c r="E50" s="130"/>
      <c r="F50" s="137"/>
      <c r="G50" s="137"/>
      <c r="H50" s="63">
        <v>1000</v>
      </c>
      <c r="I50" s="40" t="s">
        <v>57</v>
      </c>
      <c r="J50" s="157"/>
    </row>
    <row r="51" spans="1:10" s="24" customFormat="1" ht="36" customHeight="1" x14ac:dyDescent="0.2">
      <c r="A51" s="123"/>
      <c r="B51" s="183" t="s">
        <v>208</v>
      </c>
      <c r="C51" s="38" t="s">
        <v>134</v>
      </c>
      <c r="D51" s="74" t="s">
        <v>213</v>
      </c>
      <c r="E51" s="129">
        <v>96</v>
      </c>
      <c r="F51" s="135">
        <v>121</v>
      </c>
      <c r="G51" s="135">
        <v>83</v>
      </c>
      <c r="H51" s="63">
        <v>500</v>
      </c>
      <c r="I51" s="39" t="s">
        <v>142</v>
      </c>
      <c r="J51" s="156" t="s">
        <v>159</v>
      </c>
    </row>
    <row r="52" spans="1:10" s="24" customFormat="1" ht="47.25" customHeight="1" x14ac:dyDescent="0.2">
      <c r="A52" s="123"/>
      <c r="B52" s="183"/>
      <c r="C52" s="37" t="s">
        <v>133</v>
      </c>
      <c r="D52" s="74" t="s">
        <v>212</v>
      </c>
      <c r="E52" s="130"/>
      <c r="F52" s="137"/>
      <c r="G52" s="137"/>
      <c r="H52" s="63">
        <v>2500</v>
      </c>
      <c r="I52" s="40" t="s">
        <v>143</v>
      </c>
      <c r="J52" s="158"/>
    </row>
    <row r="53" spans="1:10" s="24" customFormat="1" ht="33.75" customHeight="1" x14ac:dyDescent="0.2">
      <c r="A53" s="123"/>
      <c r="B53" s="155" t="s">
        <v>209</v>
      </c>
      <c r="C53" s="38" t="s">
        <v>23</v>
      </c>
      <c r="D53" s="64" t="s">
        <v>214</v>
      </c>
      <c r="E53" s="129">
        <v>98</v>
      </c>
      <c r="F53" s="135">
        <v>126</v>
      </c>
      <c r="G53" s="135">
        <v>247</v>
      </c>
      <c r="H53" s="63">
        <v>500</v>
      </c>
      <c r="I53" s="20" t="s">
        <v>144</v>
      </c>
      <c r="J53" s="156" t="s">
        <v>161</v>
      </c>
    </row>
    <row r="54" spans="1:10" s="24" customFormat="1" ht="36" customHeight="1" x14ac:dyDescent="0.2">
      <c r="A54" s="123"/>
      <c r="B54" s="155"/>
      <c r="C54" s="37" t="s">
        <v>133</v>
      </c>
      <c r="D54" s="64" t="s">
        <v>212</v>
      </c>
      <c r="E54" s="152"/>
      <c r="F54" s="136"/>
      <c r="G54" s="136"/>
      <c r="H54" s="63">
        <v>2500</v>
      </c>
      <c r="I54" s="41" t="s">
        <v>145</v>
      </c>
      <c r="J54" s="157"/>
    </row>
    <row r="55" spans="1:10" s="24" customFormat="1" ht="48.75" customHeight="1" x14ac:dyDescent="0.2">
      <c r="A55" s="123"/>
      <c r="B55" s="155"/>
      <c r="C55" s="38" t="s">
        <v>137</v>
      </c>
      <c r="D55" s="64" t="s">
        <v>215</v>
      </c>
      <c r="E55" s="130"/>
      <c r="F55" s="137"/>
      <c r="G55" s="137"/>
      <c r="H55" s="63">
        <v>12</v>
      </c>
      <c r="I55" s="41" t="s">
        <v>140</v>
      </c>
      <c r="J55" s="158"/>
    </row>
    <row r="56" spans="1:10" s="24" customFormat="1" ht="24" customHeight="1" x14ac:dyDescent="0.2">
      <c r="A56" s="196"/>
      <c r="B56" s="197"/>
      <c r="C56" s="197"/>
      <c r="D56" s="197"/>
      <c r="E56" s="197"/>
      <c r="F56" s="197"/>
      <c r="G56" s="197"/>
      <c r="H56" s="197"/>
      <c r="I56" s="197"/>
      <c r="J56" s="197"/>
    </row>
    <row r="57" spans="1:10" s="24" customFormat="1" ht="42.75" customHeight="1" x14ac:dyDescent="0.2">
      <c r="A57" s="134" t="s">
        <v>71</v>
      </c>
      <c r="B57" s="64" t="s">
        <v>216</v>
      </c>
      <c r="C57" s="30" t="s">
        <v>28</v>
      </c>
      <c r="D57" s="64" t="s">
        <v>220</v>
      </c>
      <c r="E57" s="22">
        <v>85</v>
      </c>
      <c r="F57" s="67">
        <f>[2]Hoja1!F9</f>
        <v>163</v>
      </c>
      <c r="G57" s="26">
        <v>150</v>
      </c>
      <c r="H57" s="26">
        <v>500</v>
      </c>
      <c r="I57" s="70" t="s">
        <v>73</v>
      </c>
      <c r="J57" s="181" t="s">
        <v>74</v>
      </c>
    </row>
    <row r="58" spans="1:10" s="24" customFormat="1" ht="57" customHeight="1" x14ac:dyDescent="0.2">
      <c r="A58" s="134"/>
      <c r="B58" s="64" t="s">
        <v>221</v>
      </c>
      <c r="C58" s="30" t="s">
        <v>72</v>
      </c>
      <c r="D58" s="64" t="s">
        <v>223</v>
      </c>
      <c r="E58" s="26">
        <v>85</v>
      </c>
      <c r="F58" s="26">
        <f>[2]Hoja1!F10</f>
        <v>165</v>
      </c>
      <c r="G58" s="26">
        <v>150</v>
      </c>
      <c r="H58" s="26">
        <v>500</v>
      </c>
      <c r="I58" s="70" t="s">
        <v>75</v>
      </c>
      <c r="J58" s="182"/>
    </row>
    <row r="59" spans="1:10" s="24" customFormat="1" ht="36.75" customHeight="1" x14ac:dyDescent="0.2">
      <c r="A59" s="134"/>
      <c r="B59" s="64" t="s">
        <v>222</v>
      </c>
      <c r="C59" s="30" t="s">
        <v>76</v>
      </c>
      <c r="D59" s="64" t="s">
        <v>224</v>
      </c>
      <c r="E59" s="22">
        <v>85</v>
      </c>
      <c r="F59" s="67">
        <f>[2]Hoja1!F11</f>
        <v>333</v>
      </c>
      <c r="G59" s="26">
        <v>295</v>
      </c>
      <c r="H59" s="26">
        <v>500</v>
      </c>
      <c r="I59" s="70" t="s">
        <v>77</v>
      </c>
      <c r="J59" s="181" t="s">
        <v>82</v>
      </c>
    </row>
    <row r="60" spans="1:10" s="24" customFormat="1" ht="39.75" customHeight="1" x14ac:dyDescent="0.2">
      <c r="A60" s="134"/>
      <c r="B60" s="64" t="s">
        <v>217</v>
      </c>
      <c r="C60" s="42" t="s">
        <v>57</v>
      </c>
      <c r="D60" s="64" t="s">
        <v>224</v>
      </c>
      <c r="E60" s="22">
        <v>117</v>
      </c>
      <c r="F60" s="67">
        <f>[2]Hoja1!F12</f>
        <v>168</v>
      </c>
      <c r="G60" s="26">
        <v>145</v>
      </c>
      <c r="H60" s="26">
        <v>525</v>
      </c>
      <c r="I60" s="70" t="s">
        <v>78</v>
      </c>
      <c r="J60" s="182"/>
    </row>
    <row r="61" spans="1:10" s="24" customFormat="1" ht="39" customHeight="1" x14ac:dyDescent="0.2">
      <c r="A61" s="134"/>
      <c r="B61" s="64" t="s">
        <v>218</v>
      </c>
      <c r="C61" s="42" t="s">
        <v>79</v>
      </c>
      <c r="D61" s="65" t="s">
        <v>226</v>
      </c>
      <c r="E61" s="22">
        <v>0</v>
      </c>
      <c r="F61" s="67">
        <f>[2]Hoja1!F13</f>
        <v>163</v>
      </c>
      <c r="G61" s="26">
        <v>180</v>
      </c>
      <c r="H61" s="26">
        <v>450</v>
      </c>
      <c r="I61" s="70" t="s">
        <v>81</v>
      </c>
      <c r="J61" s="135" t="s">
        <v>129</v>
      </c>
    </row>
    <row r="62" spans="1:10" s="24" customFormat="1" ht="45" customHeight="1" x14ac:dyDescent="0.2">
      <c r="A62" s="134"/>
      <c r="B62" s="68" t="s">
        <v>219</v>
      </c>
      <c r="C62" s="30" t="s">
        <v>24</v>
      </c>
      <c r="D62" s="65" t="s">
        <v>225</v>
      </c>
      <c r="E62" s="22">
        <v>0</v>
      </c>
      <c r="F62" s="67">
        <f>[2]Hoja1!F14</f>
        <v>123</v>
      </c>
      <c r="G62" s="26">
        <v>124</v>
      </c>
      <c r="H62" s="26">
        <v>450</v>
      </c>
      <c r="I62" s="71" t="s">
        <v>25</v>
      </c>
      <c r="J62" s="137"/>
    </row>
    <row r="63" spans="1:10" s="24" customFormat="1" ht="22.5" customHeight="1" x14ac:dyDescent="0.2">
      <c r="A63" s="173"/>
      <c r="B63" s="173"/>
      <c r="C63" s="173"/>
      <c r="D63" s="173"/>
      <c r="E63" s="173"/>
      <c r="F63" s="173"/>
      <c r="G63" s="173"/>
      <c r="H63" s="173"/>
      <c r="I63" s="173"/>
      <c r="J63" s="173"/>
    </row>
    <row r="64" spans="1:10" s="24" customFormat="1" ht="44.25" customHeight="1" x14ac:dyDescent="0.2">
      <c r="A64" s="123" t="s">
        <v>164</v>
      </c>
      <c r="B64" s="75" t="s">
        <v>227</v>
      </c>
      <c r="C64" s="20" t="s">
        <v>99</v>
      </c>
      <c r="D64" s="77" t="s">
        <v>100</v>
      </c>
      <c r="E64" s="79">
        <v>48</v>
      </c>
      <c r="F64" s="79">
        <f>'[3]MATRIZ GENERAL'!BE19</f>
        <v>53</v>
      </c>
      <c r="G64" s="79">
        <v>77</v>
      </c>
      <c r="H64" s="80">
        <v>170</v>
      </c>
      <c r="I64" s="29" t="s">
        <v>101</v>
      </c>
      <c r="J64" s="174" t="s">
        <v>108</v>
      </c>
    </row>
    <row r="65" spans="1:10" s="24" customFormat="1" ht="44.25" customHeight="1" x14ac:dyDescent="0.2">
      <c r="A65" s="123"/>
      <c r="B65" s="75" t="s">
        <v>228</v>
      </c>
      <c r="C65" s="20" t="s">
        <v>30</v>
      </c>
      <c r="D65" s="198" t="s">
        <v>102</v>
      </c>
      <c r="E65" s="79">
        <v>32</v>
      </c>
      <c r="F65" s="79">
        <f>'[3]MATRIZ GENERAL'!BE20</f>
        <v>31</v>
      </c>
      <c r="G65" s="79">
        <v>45</v>
      </c>
      <c r="H65" s="80">
        <v>85</v>
      </c>
      <c r="I65" s="20" t="s">
        <v>103</v>
      </c>
      <c r="J65" s="174"/>
    </row>
    <row r="66" spans="1:10" s="24" customFormat="1" ht="36" customHeight="1" x14ac:dyDescent="0.2">
      <c r="A66" s="123"/>
      <c r="B66" s="75" t="s">
        <v>229</v>
      </c>
      <c r="C66" s="20" t="s">
        <v>9</v>
      </c>
      <c r="D66" s="199"/>
      <c r="E66" s="79">
        <v>32</v>
      </c>
      <c r="F66" s="79">
        <f>'[3]MATRIZ GENERAL'!BE21</f>
        <v>31</v>
      </c>
      <c r="G66" s="79">
        <v>45</v>
      </c>
      <c r="H66" s="80">
        <v>85</v>
      </c>
      <c r="I66" s="20" t="s">
        <v>103</v>
      </c>
      <c r="J66" s="174"/>
    </row>
    <row r="67" spans="1:10" s="24" customFormat="1" ht="30" customHeight="1" x14ac:dyDescent="0.2">
      <c r="A67" s="123"/>
      <c r="B67" s="75" t="s">
        <v>230</v>
      </c>
      <c r="C67" s="20" t="s">
        <v>26</v>
      </c>
      <c r="D67" s="200"/>
      <c r="E67" s="79">
        <v>32</v>
      </c>
      <c r="F67" s="79">
        <f>'[3]MATRIZ GENERAL'!BE22</f>
        <v>31</v>
      </c>
      <c r="G67" s="79">
        <v>45</v>
      </c>
      <c r="H67" s="80">
        <v>85</v>
      </c>
      <c r="I67" s="20" t="s">
        <v>104</v>
      </c>
      <c r="J67" s="174"/>
    </row>
    <row r="68" spans="1:10" s="24" customFormat="1" ht="33.75" customHeight="1" x14ac:dyDescent="0.2">
      <c r="A68" s="123"/>
      <c r="B68" s="75" t="s">
        <v>231</v>
      </c>
      <c r="C68" s="25" t="s">
        <v>79</v>
      </c>
      <c r="D68" s="77" t="s">
        <v>124</v>
      </c>
      <c r="E68" s="79">
        <v>0</v>
      </c>
      <c r="F68" s="79">
        <f>'[3]MATRIZ GENERAL'!BE23</f>
        <v>7</v>
      </c>
      <c r="G68" s="79">
        <v>12</v>
      </c>
      <c r="H68" s="80">
        <v>190</v>
      </c>
      <c r="I68" s="20" t="s">
        <v>105</v>
      </c>
      <c r="J68" s="174"/>
    </row>
    <row r="69" spans="1:10" s="24" customFormat="1" ht="50.25" customHeight="1" x14ac:dyDescent="0.2">
      <c r="A69" s="123"/>
      <c r="B69" s="75" t="s">
        <v>232</v>
      </c>
      <c r="C69" s="69" t="s">
        <v>79</v>
      </c>
      <c r="D69" s="78" t="s">
        <v>234</v>
      </c>
      <c r="E69" s="79">
        <v>25</v>
      </c>
      <c r="F69" s="79">
        <f>'[3]MATRIZ GENERAL'!BE24</f>
        <v>53</v>
      </c>
      <c r="G69" s="79">
        <v>98</v>
      </c>
      <c r="H69" s="81">
        <v>200</v>
      </c>
      <c r="I69" s="65" t="s">
        <v>26</v>
      </c>
      <c r="J69" s="174"/>
    </row>
    <row r="70" spans="1:10" s="24" customFormat="1" ht="41.25" customHeight="1" x14ac:dyDescent="0.2">
      <c r="A70" s="123"/>
      <c r="B70" s="76" t="s">
        <v>233</v>
      </c>
      <c r="C70" s="25" t="s">
        <v>65</v>
      </c>
      <c r="D70" s="78" t="s">
        <v>235</v>
      </c>
      <c r="E70" s="79">
        <v>89</v>
      </c>
      <c r="F70" s="79">
        <f>'[3]MATRIZ GENERAL'!BE25</f>
        <v>48</v>
      </c>
      <c r="G70" s="79">
        <v>45</v>
      </c>
      <c r="H70" s="81">
        <f>BD70</f>
        <v>0</v>
      </c>
      <c r="I70" s="20" t="s">
        <v>26</v>
      </c>
      <c r="J70" s="174"/>
    </row>
    <row r="71" spans="1:10" s="24" customFormat="1" ht="23.25" customHeight="1" x14ac:dyDescent="0.2">
      <c r="A71" s="187"/>
      <c r="B71" s="188"/>
      <c r="C71" s="188"/>
      <c r="D71" s="188"/>
      <c r="E71" s="188"/>
      <c r="F71" s="188"/>
      <c r="G71" s="188"/>
      <c r="H71" s="188"/>
      <c r="I71" s="188"/>
      <c r="J71" s="189"/>
    </row>
    <row r="72" spans="1:10" s="24" customFormat="1" ht="30.75" customHeight="1" x14ac:dyDescent="0.2">
      <c r="A72" s="134" t="s">
        <v>236</v>
      </c>
      <c r="B72" s="135" t="s">
        <v>269</v>
      </c>
      <c r="C72" s="68" t="s">
        <v>36</v>
      </c>
      <c r="D72" s="66" t="s">
        <v>237</v>
      </c>
      <c r="E72" s="26">
        <v>0</v>
      </c>
      <c r="F72" s="26" t="str">
        <f>'[4]DIR ADM Y FIN'!W15</f>
        <v>N/A</v>
      </c>
      <c r="G72" s="26" t="s">
        <v>378</v>
      </c>
      <c r="H72" s="67">
        <v>1</v>
      </c>
      <c r="I72" s="65" t="s">
        <v>41</v>
      </c>
      <c r="J72" s="135" t="s">
        <v>273</v>
      </c>
    </row>
    <row r="73" spans="1:10" s="24" customFormat="1" ht="24.75" customHeight="1" x14ac:dyDescent="0.2">
      <c r="A73" s="134"/>
      <c r="B73" s="136"/>
      <c r="C73" s="68" t="s">
        <v>37</v>
      </c>
      <c r="D73" s="66" t="s">
        <v>238</v>
      </c>
      <c r="E73" s="28">
        <v>0</v>
      </c>
      <c r="F73" s="26" t="str">
        <f>'[4]DIR ADM Y FIN'!W16</f>
        <v>N/A</v>
      </c>
      <c r="G73" s="26" t="s">
        <v>386</v>
      </c>
      <c r="H73" s="28">
        <v>1</v>
      </c>
      <c r="I73" s="65" t="s">
        <v>42</v>
      </c>
      <c r="J73" s="136"/>
    </row>
    <row r="74" spans="1:10" s="24" customFormat="1" ht="24.75" customHeight="1" x14ac:dyDescent="0.2">
      <c r="A74" s="134"/>
      <c r="B74" s="136"/>
      <c r="C74" s="68" t="s">
        <v>38</v>
      </c>
      <c r="D74" s="66" t="s">
        <v>239</v>
      </c>
      <c r="E74" s="67">
        <v>0</v>
      </c>
      <c r="F74" s="26" t="str">
        <f>'[4]DIR ADM Y FIN'!W17</f>
        <v>3</v>
      </c>
      <c r="G74" s="26" t="s">
        <v>383</v>
      </c>
      <c r="H74" s="67">
        <v>12</v>
      </c>
      <c r="I74" s="65" t="s">
        <v>43</v>
      </c>
      <c r="J74" s="136"/>
    </row>
    <row r="75" spans="1:10" s="24" customFormat="1" ht="21.75" customHeight="1" x14ac:dyDescent="0.2">
      <c r="A75" s="134"/>
      <c r="B75" s="136"/>
      <c r="C75" s="68" t="s">
        <v>36</v>
      </c>
      <c r="D75" s="66" t="s">
        <v>240</v>
      </c>
      <c r="E75" s="67">
        <v>0</v>
      </c>
      <c r="F75" s="26">
        <f>'[4]DIR ADM Y FIN'!W18</f>
        <v>3</v>
      </c>
      <c r="G75" s="26">
        <v>3</v>
      </c>
      <c r="H75" s="67">
        <v>12</v>
      </c>
      <c r="I75" s="65" t="s">
        <v>43</v>
      </c>
      <c r="J75" s="136"/>
    </row>
    <row r="76" spans="1:10" s="24" customFormat="1" ht="24.75" customHeight="1" x14ac:dyDescent="0.2">
      <c r="A76" s="134"/>
      <c r="B76" s="136"/>
      <c r="C76" s="68" t="s">
        <v>39</v>
      </c>
      <c r="D76" s="66" t="s">
        <v>241</v>
      </c>
      <c r="E76" s="67">
        <v>0</v>
      </c>
      <c r="F76" s="26">
        <f>'[4]DIR ADM Y FIN'!W19</f>
        <v>3</v>
      </c>
      <c r="G76" s="26">
        <v>3</v>
      </c>
      <c r="H76" s="67">
        <v>12</v>
      </c>
      <c r="I76" s="65" t="s">
        <v>44</v>
      </c>
      <c r="J76" s="136"/>
    </row>
    <row r="77" spans="1:10" s="24" customFormat="1" ht="26.25" customHeight="1" x14ac:dyDescent="0.2">
      <c r="A77" s="134"/>
      <c r="B77" s="136"/>
      <c r="C77" s="68" t="s">
        <v>40</v>
      </c>
      <c r="D77" s="66" t="s">
        <v>242</v>
      </c>
      <c r="E77" s="67">
        <v>0</v>
      </c>
      <c r="F77" s="26">
        <f>'[4]DIR ADM Y FIN'!W20</f>
        <v>3</v>
      </c>
      <c r="G77" s="26">
        <v>3</v>
      </c>
      <c r="H77" s="67">
        <v>12</v>
      </c>
      <c r="I77" s="65" t="s">
        <v>26</v>
      </c>
      <c r="J77" s="136"/>
    </row>
    <row r="78" spans="1:10" s="24" customFormat="1" ht="32.25" customHeight="1" x14ac:dyDescent="0.2">
      <c r="A78" s="134"/>
      <c r="B78" s="136"/>
      <c r="C78" s="27" t="s">
        <v>45</v>
      </c>
      <c r="D78" s="64" t="s">
        <v>243</v>
      </c>
      <c r="E78" s="67">
        <v>0</v>
      </c>
      <c r="F78" s="26">
        <f>'[4]DIR ADM Y FIN'!W21</f>
        <v>3</v>
      </c>
      <c r="G78" s="26">
        <v>3</v>
      </c>
      <c r="H78" s="67">
        <v>12</v>
      </c>
      <c r="I78" s="65" t="s">
        <v>26</v>
      </c>
      <c r="J78" s="136"/>
    </row>
    <row r="79" spans="1:10" s="24" customFormat="1" ht="34.5" customHeight="1" x14ac:dyDescent="0.2">
      <c r="A79" s="134"/>
      <c r="B79" s="137"/>
      <c r="C79" s="27" t="s">
        <v>30</v>
      </c>
      <c r="D79" s="64" t="s">
        <v>244</v>
      </c>
      <c r="E79" s="67">
        <v>0</v>
      </c>
      <c r="F79" s="26">
        <v>0</v>
      </c>
      <c r="G79" s="26">
        <v>1</v>
      </c>
      <c r="H79" s="67">
        <v>4</v>
      </c>
      <c r="I79" s="65" t="s">
        <v>48</v>
      </c>
      <c r="J79" s="136"/>
    </row>
    <row r="80" spans="1:10" s="24" customFormat="1" ht="30" customHeight="1" x14ac:dyDescent="0.2">
      <c r="A80" s="134"/>
      <c r="B80" s="135" t="s">
        <v>270</v>
      </c>
      <c r="C80" s="27" t="s">
        <v>30</v>
      </c>
      <c r="D80" s="66" t="s">
        <v>245</v>
      </c>
      <c r="E80" s="67">
        <v>0</v>
      </c>
      <c r="F80" s="26">
        <f>'[4]DIR ADM Y FIN'!W23</f>
        <v>1</v>
      </c>
      <c r="G80" s="26">
        <v>1</v>
      </c>
      <c r="H80" s="67">
        <v>4</v>
      </c>
      <c r="I80" s="65" t="s">
        <v>49</v>
      </c>
      <c r="J80" s="136"/>
    </row>
    <row r="81" spans="1:10" s="24" customFormat="1" ht="26.25" customHeight="1" x14ac:dyDescent="0.2">
      <c r="A81" s="134"/>
      <c r="B81" s="136"/>
      <c r="C81" s="68" t="s">
        <v>46</v>
      </c>
      <c r="D81" s="66" t="s">
        <v>246</v>
      </c>
      <c r="E81" s="67">
        <v>0</v>
      </c>
      <c r="F81" s="26">
        <f>'[4]DIR ADM Y FIN'!W24</f>
        <v>1</v>
      </c>
      <c r="G81" s="26">
        <v>1</v>
      </c>
      <c r="H81" s="26">
        <v>4</v>
      </c>
      <c r="I81" s="65" t="s">
        <v>50</v>
      </c>
      <c r="J81" s="136"/>
    </row>
    <row r="82" spans="1:10" s="24" customFormat="1" ht="27" customHeight="1" x14ac:dyDescent="0.2">
      <c r="A82" s="134"/>
      <c r="B82" s="136"/>
      <c r="C82" s="27" t="s">
        <v>47</v>
      </c>
      <c r="D82" s="66" t="s">
        <v>247</v>
      </c>
      <c r="E82" s="67">
        <v>0</v>
      </c>
      <c r="F82" s="26">
        <f>'[4]DIR ADM Y FIN'!W25</f>
        <v>1</v>
      </c>
      <c r="G82" s="26">
        <v>1</v>
      </c>
      <c r="H82" s="67">
        <v>4</v>
      </c>
      <c r="I82" s="65" t="s">
        <v>50</v>
      </c>
      <c r="J82" s="136"/>
    </row>
    <row r="83" spans="1:10" s="24" customFormat="1" ht="30.75" customHeight="1" x14ac:dyDescent="0.2">
      <c r="A83" s="134"/>
      <c r="B83" s="136"/>
      <c r="C83" s="27" t="s">
        <v>51</v>
      </c>
      <c r="D83" s="66" t="s">
        <v>248</v>
      </c>
      <c r="E83" s="67">
        <v>0</v>
      </c>
      <c r="F83" s="26">
        <f>'[4]DIR ADM Y FIN'!W26</f>
        <v>1</v>
      </c>
      <c r="G83" s="26">
        <v>1</v>
      </c>
      <c r="H83" s="67">
        <v>4</v>
      </c>
      <c r="I83" s="69" t="s">
        <v>52</v>
      </c>
      <c r="J83" s="136"/>
    </row>
    <row r="84" spans="1:10" s="24" customFormat="1" ht="36.75" customHeight="1" x14ac:dyDescent="0.2">
      <c r="A84" s="134"/>
      <c r="B84" s="136"/>
      <c r="C84" s="27" t="s">
        <v>51</v>
      </c>
      <c r="D84" s="66" t="s">
        <v>249</v>
      </c>
      <c r="E84" s="67">
        <v>0</v>
      </c>
      <c r="F84" s="26">
        <f>'[4]DIR ADM Y FIN'!W27</f>
        <v>0</v>
      </c>
      <c r="G84" s="26">
        <v>3</v>
      </c>
      <c r="H84" s="67">
        <v>6</v>
      </c>
      <c r="I84" s="69" t="s">
        <v>53</v>
      </c>
      <c r="J84" s="136"/>
    </row>
    <row r="85" spans="1:10" s="24" customFormat="1" ht="34.5" customHeight="1" x14ac:dyDescent="0.2">
      <c r="A85" s="134"/>
      <c r="B85" s="136"/>
      <c r="C85" s="27" t="s">
        <v>36</v>
      </c>
      <c r="D85" s="66" t="s">
        <v>250</v>
      </c>
      <c r="E85" s="67">
        <v>0</v>
      </c>
      <c r="F85" s="26">
        <f>'[4]DIR ADM Y FIN'!W28</f>
        <v>1</v>
      </c>
      <c r="G85" s="26">
        <v>1</v>
      </c>
      <c r="H85" s="67">
        <v>2</v>
      </c>
      <c r="I85" s="69" t="s">
        <v>54</v>
      </c>
      <c r="J85" s="136"/>
    </row>
    <row r="86" spans="1:10" s="24" customFormat="1" ht="28.5" customHeight="1" x14ac:dyDescent="0.2">
      <c r="A86" s="134"/>
      <c r="B86" s="136"/>
      <c r="C86" s="27" t="s">
        <v>55</v>
      </c>
      <c r="D86" s="66" t="s">
        <v>251</v>
      </c>
      <c r="E86" s="67">
        <v>0</v>
      </c>
      <c r="F86" s="26">
        <f>'[4]DIR ADM Y FIN'!W29</f>
        <v>0</v>
      </c>
      <c r="G86" s="26">
        <v>0</v>
      </c>
      <c r="H86" s="67">
        <v>12</v>
      </c>
      <c r="I86" s="65" t="s">
        <v>54</v>
      </c>
      <c r="J86" s="136"/>
    </row>
    <row r="87" spans="1:10" s="24" customFormat="1" ht="30" customHeight="1" x14ac:dyDescent="0.2">
      <c r="A87" s="134"/>
      <c r="B87" s="136"/>
      <c r="C87" s="27" t="s">
        <v>55</v>
      </c>
      <c r="D87" s="66" t="s">
        <v>252</v>
      </c>
      <c r="E87" s="67">
        <v>0</v>
      </c>
      <c r="F87" s="26">
        <f>'[4]DIR ADM Y FIN'!W30</f>
        <v>1</v>
      </c>
      <c r="G87" s="26">
        <v>1</v>
      </c>
      <c r="H87" s="67">
        <v>4</v>
      </c>
      <c r="I87" s="65" t="s">
        <v>54</v>
      </c>
      <c r="J87" s="136"/>
    </row>
    <row r="88" spans="1:10" s="24" customFormat="1" ht="33" customHeight="1" x14ac:dyDescent="0.2">
      <c r="A88" s="134"/>
      <c r="B88" s="136"/>
      <c r="C88" s="27" t="s">
        <v>55</v>
      </c>
      <c r="D88" s="66" t="s">
        <v>253</v>
      </c>
      <c r="E88" s="67">
        <v>0</v>
      </c>
      <c r="F88" s="26">
        <f>'[4]DIR ADM Y FIN'!W31</f>
        <v>0</v>
      </c>
      <c r="G88" s="26">
        <v>1</v>
      </c>
      <c r="H88" s="67">
        <v>4</v>
      </c>
      <c r="I88" s="65" t="s">
        <v>54</v>
      </c>
      <c r="J88" s="136"/>
    </row>
    <row r="89" spans="1:10" s="24" customFormat="1" ht="23.25" customHeight="1" x14ac:dyDescent="0.2">
      <c r="A89" s="134"/>
      <c r="B89" s="136"/>
      <c r="C89" s="27" t="s">
        <v>55</v>
      </c>
      <c r="D89" s="66" t="s">
        <v>254</v>
      </c>
      <c r="E89" s="67">
        <v>0</v>
      </c>
      <c r="F89" s="26">
        <f>'[4]DIR ADM Y FIN'!W32</f>
        <v>1</v>
      </c>
      <c r="G89" s="26">
        <v>1</v>
      </c>
      <c r="H89" s="67">
        <v>4</v>
      </c>
      <c r="I89" s="65" t="s">
        <v>54</v>
      </c>
      <c r="J89" s="136"/>
    </row>
    <row r="90" spans="1:10" s="24" customFormat="1" ht="21.75" customHeight="1" x14ac:dyDescent="0.2">
      <c r="A90" s="134"/>
      <c r="B90" s="136"/>
      <c r="C90" s="27" t="s">
        <v>55</v>
      </c>
      <c r="D90" s="66" t="s">
        <v>255</v>
      </c>
      <c r="E90" s="67">
        <v>0</v>
      </c>
      <c r="F90" s="26">
        <f>'[4]DIR ADM Y FIN'!W33</f>
        <v>1</v>
      </c>
      <c r="G90" s="26">
        <v>1</v>
      </c>
      <c r="H90" s="67">
        <v>4</v>
      </c>
      <c r="I90" s="65" t="s">
        <v>54</v>
      </c>
      <c r="J90" s="136"/>
    </row>
    <row r="91" spans="1:10" s="24" customFormat="1" ht="24.75" customHeight="1" x14ac:dyDescent="0.2">
      <c r="A91" s="134"/>
      <c r="B91" s="136"/>
      <c r="C91" s="27" t="s">
        <v>56</v>
      </c>
      <c r="D91" s="66" t="s">
        <v>256</v>
      </c>
      <c r="E91" s="67">
        <v>0</v>
      </c>
      <c r="F91" s="26">
        <f>'[4]DIR ADM Y FIN'!W34</f>
        <v>1</v>
      </c>
      <c r="G91" s="26">
        <v>1</v>
      </c>
      <c r="H91" s="67">
        <v>4</v>
      </c>
      <c r="I91" s="65" t="s">
        <v>54</v>
      </c>
      <c r="J91" s="136"/>
    </row>
    <row r="92" spans="1:10" s="24" customFormat="1" ht="25.5" customHeight="1" x14ac:dyDescent="0.2">
      <c r="A92" s="134"/>
      <c r="B92" s="136"/>
      <c r="C92" s="27" t="s">
        <v>55</v>
      </c>
      <c r="D92" s="66" t="s">
        <v>257</v>
      </c>
      <c r="E92" s="67">
        <v>0</v>
      </c>
      <c r="F92" s="26">
        <f>'[4]DIR ADM Y FIN'!W35</f>
        <v>1</v>
      </c>
      <c r="G92" s="26">
        <v>1</v>
      </c>
      <c r="H92" s="67">
        <v>4</v>
      </c>
      <c r="I92" s="65" t="s">
        <v>54</v>
      </c>
      <c r="J92" s="136"/>
    </row>
    <row r="93" spans="1:10" s="24" customFormat="1" ht="26.25" customHeight="1" x14ac:dyDescent="0.2">
      <c r="A93" s="134"/>
      <c r="B93" s="136"/>
      <c r="C93" s="27" t="s">
        <v>55</v>
      </c>
      <c r="D93" s="66" t="s">
        <v>258</v>
      </c>
      <c r="E93" s="67">
        <v>0</v>
      </c>
      <c r="F93" s="26">
        <f>'[4]DIR ADM Y FIN'!W36</f>
        <v>1</v>
      </c>
      <c r="G93" s="26">
        <v>1</v>
      </c>
      <c r="H93" s="67">
        <v>4</v>
      </c>
      <c r="I93" s="65" t="s">
        <v>54</v>
      </c>
      <c r="J93" s="136"/>
    </row>
    <row r="94" spans="1:10" s="24" customFormat="1" ht="29.25" customHeight="1" x14ac:dyDescent="0.2">
      <c r="A94" s="134"/>
      <c r="B94" s="136"/>
      <c r="C94" s="27" t="s">
        <v>55</v>
      </c>
      <c r="D94" s="66" t="s">
        <v>259</v>
      </c>
      <c r="E94" s="67">
        <v>0</v>
      </c>
      <c r="F94" s="26">
        <f>'[4]DIR ADM Y FIN'!W37</f>
        <v>0</v>
      </c>
      <c r="G94" s="26">
        <v>0</v>
      </c>
      <c r="H94" s="67">
        <v>4</v>
      </c>
      <c r="I94" s="65" t="s">
        <v>54</v>
      </c>
      <c r="J94" s="136"/>
    </row>
    <row r="95" spans="1:10" s="24" customFormat="1" ht="20.25" customHeight="1" x14ac:dyDescent="0.2">
      <c r="A95" s="134"/>
      <c r="B95" s="136"/>
      <c r="C95" s="27" t="s">
        <v>55</v>
      </c>
      <c r="D95" s="66" t="s">
        <v>260</v>
      </c>
      <c r="E95" s="67">
        <v>0</v>
      </c>
      <c r="F95" s="26">
        <f>'[4]DIR ADM Y FIN'!W38</f>
        <v>1</v>
      </c>
      <c r="G95" s="26">
        <v>1</v>
      </c>
      <c r="H95" s="67">
        <v>4</v>
      </c>
      <c r="I95" s="65" t="s">
        <v>54</v>
      </c>
      <c r="J95" s="136"/>
    </row>
    <row r="96" spans="1:10" s="24" customFormat="1" ht="32.25" customHeight="1" x14ac:dyDescent="0.2">
      <c r="A96" s="134"/>
      <c r="B96" s="136"/>
      <c r="C96" s="27" t="s">
        <v>55</v>
      </c>
      <c r="D96" s="66" t="s">
        <v>261</v>
      </c>
      <c r="E96" s="67">
        <v>0</v>
      </c>
      <c r="F96" s="26">
        <f>'[4]DIR ADM Y FIN'!W39</f>
        <v>1</v>
      </c>
      <c r="G96" s="26">
        <v>1</v>
      </c>
      <c r="H96" s="67">
        <v>4</v>
      </c>
      <c r="I96" s="65" t="s">
        <v>54</v>
      </c>
      <c r="J96" s="136"/>
    </row>
    <row r="97" spans="1:10" s="24" customFormat="1" ht="36.75" customHeight="1" x14ac:dyDescent="0.2">
      <c r="A97" s="134"/>
      <c r="B97" s="136"/>
      <c r="C97" s="27" t="s">
        <v>55</v>
      </c>
      <c r="D97" s="66" t="s">
        <v>262</v>
      </c>
      <c r="E97" s="67">
        <v>0</v>
      </c>
      <c r="F97" s="26">
        <f>'[4]DIR ADM Y FIN'!W40</f>
        <v>0</v>
      </c>
      <c r="G97" s="26" t="s">
        <v>378</v>
      </c>
      <c r="H97" s="67">
        <v>1</v>
      </c>
      <c r="I97" s="69" t="s">
        <v>52</v>
      </c>
      <c r="J97" s="136"/>
    </row>
    <row r="98" spans="1:10" s="24" customFormat="1" ht="36.75" customHeight="1" x14ac:dyDescent="0.2">
      <c r="A98" s="134"/>
      <c r="B98" s="137"/>
      <c r="C98" s="27" t="s">
        <v>55</v>
      </c>
      <c r="D98" s="66" t="s">
        <v>271</v>
      </c>
      <c r="E98" s="67">
        <v>0</v>
      </c>
      <c r="F98" s="26" t="str">
        <f>'[4]DIR ADM Y FIN'!W41</f>
        <v>N/A</v>
      </c>
      <c r="G98" s="26" t="s">
        <v>378</v>
      </c>
      <c r="H98" s="67">
        <v>1</v>
      </c>
      <c r="I98" s="69" t="s">
        <v>52</v>
      </c>
      <c r="J98" s="136"/>
    </row>
    <row r="99" spans="1:10" s="24" customFormat="1" ht="34.5" customHeight="1" x14ac:dyDescent="0.2">
      <c r="A99" s="134"/>
      <c r="B99" s="135" t="s">
        <v>272</v>
      </c>
      <c r="C99" s="27" t="s">
        <v>55</v>
      </c>
      <c r="D99" s="66" t="s">
        <v>263</v>
      </c>
      <c r="E99" s="67">
        <v>0</v>
      </c>
      <c r="F99" s="26">
        <f>'[4]DIR ADM Y FIN'!W42</f>
        <v>1</v>
      </c>
      <c r="G99" s="26" t="s">
        <v>378</v>
      </c>
      <c r="H99" s="67">
        <v>1</v>
      </c>
      <c r="I99" s="69" t="s">
        <v>52</v>
      </c>
      <c r="J99" s="136"/>
    </row>
    <row r="100" spans="1:10" s="24" customFormat="1" ht="27.75" customHeight="1" x14ac:dyDescent="0.2">
      <c r="A100" s="134"/>
      <c r="B100" s="136"/>
      <c r="C100" s="27" t="s">
        <v>55</v>
      </c>
      <c r="D100" s="66" t="s">
        <v>264</v>
      </c>
      <c r="E100" s="67">
        <v>0</v>
      </c>
      <c r="F100" s="26" t="str">
        <f>'[4]DIR ADM Y FIN'!W43</f>
        <v>N/A</v>
      </c>
      <c r="G100" s="26">
        <v>0</v>
      </c>
      <c r="H100" s="67">
        <v>1</v>
      </c>
      <c r="I100" s="69" t="s">
        <v>52</v>
      </c>
      <c r="J100" s="136"/>
    </row>
    <row r="101" spans="1:10" s="24" customFormat="1" ht="27.75" customHeight="1" x14ac:dyDescent="0.2">
      <c r="A101" s="134"/>
      <c r="B101" s="136"/>
      <c r="C101" s="27" t="s">
        <v>55</v>
      </c>
      <c r="D101" s="66" t="s">
        <v>265</v>
      </c>
      <c r="E101" s="67">
        <v>0</v>
      </c>
      <c r="F101" s="26">
        <f>'[4]DIR ADM Y FIN'!W44</f>
        <v>0</v>
      </c>
      <c r="G101" s="26">
        <v>0</v>
      </c>
      <c r="H101" s="67">
        <v>2</v>
      </c>
      <c r="I101" s="69" t="s">
        <v>52</v>
      </c>
      <c r="J101" s="136"/>
    </row>
    <row r="102" spans="1:10" s="24" customFormat="1" ht="36.75" customHeight="1" x14ac:dyDescent="0.2">
      <c r="A102" s="134"/>
      <c r="B102" s="136"/>
      <c r="C102" s="27" t="s">
        <v>55</v>
      </c>
      <c r="D102" s="66" t="s">
        <v>266</v>
      </c>
      <c r="E102" s="67">
        <v>0</v>
      </c>
      <c r="F102" s="26">
        <f>'[4]DIR ADM Y FIN'!W45</f>
        <v>0</v>
      </c>
      <c r="G102" s="26" t="s">
        <v>378</v>
      </c>
      <c r="H102" s="67">
        <v>1</v>
      </c>
      <c r="I102" s="69" t="s">
        <v>52</v>
      </c>
      <c r="J102" s="136"/>
    </row>
    <row r="103" spans="1:10" s="24" customFormat="1" ht="30.75" customHeight="1" x14ac:dyDescent="0.2">
      <c r="A103" s="134"/>
      <c r="B103" s="136"/>
      <c r="C103" s="27" t="s">
        <v>55</v>
      </c>
      <c r="D103" s="66" t="s">
        <v>267</v>
      </c>
      <c r="E103" s="67">
        <v>0</v>
      </c>
      <c r="F103" s="26">
        <f>'[4]DIR ADM Y FIN'!W46</f>
        <v>1</v>
      </c>
      <c r="G103" s="26">
        <v>1</v>
      </c>
      <c r="H103" s="67">
        <v>3</v>
      </c>
      <c r="I103" s="69" t="s">
        <v>52</v>
      </c>
      <c r="J103" s="136"/>
    </row>
    <row r="104" spans="1:10" s="24" customFormat="1" ht="39.75" customHeight="1" x14ac:dyDescent="0.2">
      <c r="A104" s="134"/>
      <c r="B104" s="137"/>
      <c r="C104" s="27" t="s">
        <v>55</v>
      </c>
      <c r="D104" s="66" t="s">
        <v>268</v>
      </c>
      <c r="E104" s="67">
        <v>0</v>
      </c>
      <c r="F104" s="67">
        <f>'[4]DIR ADM Y FIN'!W47</f>
        <v>1</v>
      </c>
      <c r="G104" s="26">
        <v>1</v>
      </c>
      <c r="H104" s="67">
        <v>4</v>
      </c>
      <c r="I104" s="69" t="s">
        <v>52</v>
      </c>
      <c r="J104" s="137"/>
    </row>
    <row r="105" spans="1:10" s="44" customFormat="1" ht="26.25" customHeight="1" x14ac:dyDescent="0.2">
      <c r="A105" s="187"/>
      <c r="B105" s="188"/>
      <c r="C105" s="188"/>
      <c r="D105" s="188"/>
      <c r="E105" s="188"/>
      <c r="F105" s="188"/>
      <c r="G105" s="188"/>
      <c r="H105" s="188"/>
      <c r="I105" s="188"/>
      <c r="J105" s="189"/>
    </row>
    <row r="106" spans="1:10" s="44" customFormat="1" ht="33" customHeight="1" x14ac:dyDescent="0.2">
      <c r="A106" s="194" t="s">
        <v>83</v>
      </c>
      <c r="B106" s="73" t="s">
        <v>297</v>
      </c>
      <c r="C106" s="23" t="s">
        <v>84</v>
      </c>
      <c r="D106" s="64" t="s">
        <v>274</v>
      </c>
      <c r="E106" s="22">
        <v>50</v>
      </c>
      <c r="F106" s="67">
        <f>'[5]Ejecución, 2do. Trim.'!F11</f>
        <v>0</v>
      </c>
      <c r="G106" s="67">
        <v>200</v>
      </c>
      <c r="H106" s="67">
        <v>500</v>
      </c>
      <c r="I106" s="71" t="s">
        <v>301</v>
      </c>
      <c r="J106" s="135" t="s">
        <v>305</v>
      </c>
    </row>
    <row r="107" spans="1:10" s="44" customFormat="1" ht="33" customHeight="1" x14ac:dyDescent="0.2">
      <c r="A107" s="195"/>
      <c r="B107" s="135" t="s">
        <v>298</v>
      </c>
      <c r="C107" s="27" t="s">
        <v>86</v>
      </c>
      <c r="D107" s="64" t="s">
        <v>275</v>
      </c>
      <c r="E107" s="22">
        <v>50</v>
      </c>
      <c r="F107" s="67">
        <f>'[5]Ejecución, 2do. Trim.'!F12</f>
        <v>10</v>
      </c>
      <c r="G107" s="67">
        <v>1</v>
      </c>
      <c r="H107" s="67">
        <v>501</v>
      </c>
      <c r="I107" s="71" t="s">
        <v>302</v>
      </c>
      <c r="J107" s="136"/>
    </row>
    <row r="108" spans="1:10" s="44" customFormat="1" ht="33" customHeight="1" x14ac:dyDescent="0.2">
      <c r="A108" s="195"/>
      <c r="B108" s="136"/>
      <c r="C108" s="27" t="s">
        <v>87</v>
      </c>
      <c r="D108" s="64" t="s">
        <v>276</v>
      </c>
      <c r="E108" s="22">
        <v>50</v>
      </c>
      <c r="F108" s="67">
        <f>'[5]Ejecución, 2do. Trim.'!F13</f>
        <v>1</v>
      </c>
      <c r="G108" s="67">
        <v>4</v>
      </c>
      <c r="H108" s="67">
        <v>501</v>
      </c>
      <c r="I108" s="71" t="s">
        <v>302</v>
      </c>
      <c r="J108" s="136"/>
    </row>
    <row r="109" spans="1:10" s="44" customFormat="1" ht="33" customHeight="1" x14ac:dyDescent="0.2">
      <c r="A109" s="195"/>
      <c r="B109" s="136"/>
      <c r="C109" s="27" t="s">
        <v>85</v>
      </c>
      <c r="D109" s="64" t="s">
        <v>277</v>
      </c>
      <c r="E109" s="22">
        <v>40</v>
      </c>
      <c r="F109" s="67">
        <f>'[5]Ejecución, 2do. Trim.'!F14</f>
        <v>1</v>
      </c>
      <c r="G109" s="67">
        <v>2</v>
      </c>
      <c r="H109" s="67">
        <v>501</v>
      </c>
      <c r="I109" s="71" t="s">
        <v>302</v>
      </c>
      <c r="J109" s="136"/>
    </row>
    <row r="110" spans="1:10" s="44" customFormat="1" ht="33" customHeight="1" x14ac:dyDescent="0.2">
      <c r="A110" s="195"/>
      <c r="B110" s="137"/>
      <c r="C110" s="27" t="s">
        <v>23</v>
      </c>
      <c r="D110" s="64" t="s">
        <v>278</v>
      </c>
      <c r="E110" s="22">
        <v>50</v>
      </c>
      <c r="F110" s="67">
        <f>'[5]Ejecución, 2do. Trim.'!F15</f>
        <v>0</v>
      </c>
      <c r="G110" s="67">
        <v>1</v>
      </c>
      <c r="H110" s="67">
        <v>501</v>
      </c>
      <c r="I110" s="71" t="s">
        <v>302</v>
      </c>
      <c r="J110" s="137"/>
    </row>
    <row r="111" spans="1:10" s="44" customFormat="1" ht="57.75" customHeight="1" x14ac:dyDescent="0.2">
      <c r="A111" s="195"/>
      <c r="B111" s="135" t="s">
        <v>299</v>
      </c>
      <c r="C111" s="27" t="s">
        <v>88</v>
      </c>
      <c r="D111" s="29" t="s">
        <v>279</v>
      </c>
      <c r="E111" s="22">
        <v>0</v>
      </c>
      <c r="F111" s="67">
        <f>'[5]Ejecución, 2do. Trim.'!F16</f>
        <v>0</v>
      </c>
      <c r="G111" s="67">
        <v>0</v>
      </c>
      <c r="H111" s="67">
        <v>1</v>
      </c>
      <c r="I111" s="71" t="s">
        <v>303</v>
      </c>
      <c r="J111" s="135" t="s">
        <v>305</v>
      </c>
    </row>
    <row r="112" spans="1:10" s="44" customFormat="1" ht="33" customHeight="1" x14ac:dyDescent="0.2">
      <c r="A112" s="195"/>
      <c r="B112" s="136"/>
      <c r="C112" s="29" t="s">
        <v>89</v>
      </c>
      <c r="D112" s="64" t="s">
        <v>280</v>
      </c>
      <c r="E112" s="22">
        <v>0</v>
      </c>
      <c r="F112" s="67">
        <f>'[5]Ejecución, 2do. Trim.'!F17</f>
        <v>0</v>
      </c>
      <c r="G112" s="67">
        <v>0</v>
      </c>
      <c r="H112" s="67">
        <v>1</v>
      </c>
      <c r="I112" s="71" t="s">
        <v>301</v>
      </c>
      <c r="J112" s="136"/>
    </row>
    <row r="113" spans="1:10" s="44" customFormat="1" ht="33" customHeight="1" x14ac:dyDescent="0.2">
      <c r="A113" s="195"/>
      <c r="B113" s="136"/>
      <c r="C113" s="29" t="s">
        <v>90</v>
      </c>
      <c r="D113" s="64" t="s">
        <v>281</v>
      </c>
      <c r="E113" s="22">
        <v>0</v>
      </c>
      <c r="F113" s="67">
        <f>'[5]Ejecución, 2do. Trim.'!F18</f>
        <v>0</v>
      </c>
      <c r="G113" s="67">
        <v>0</v>
      </c>
      <c r="H113" s="67">
        <v>100</v>
      </c>
      <c r="I113" s="71" t="s">
        <v>301</v>
      </c>
      <c r="J113" s="136"/>
    </row>
    <row r="114" spans="1:10" s="44" customFormat="1" ht="33" customHeight="1" x14ac:dyDescent="0.2">
      <c r="A114" s="195"/>
      <c r="B114" s="137"/>
      <c r="C114" s="27" t="s">
        <v>34</v>
      </c>
      <c r="D114" s="64" t="s">
        <v>282</v>
      </c>
      <c r="E114" s="22">
        <v>20</v>
      </c>
      <c r="F114" s="67">
        <f>'[5]Ejecución, 2do. Trim.'!F19</f>
        <v>0</v>
      </c>
      <c r="G114" s="67">
        <v>0</v>
      </c>
      <c r="H114" s="67">
        <v>1</v>
      </c>
      <c r="I114" s="71" t="s">
        <v>93</v>
      </c>
      <c r="J114" s="137"/>
    </row>
    <row r="115" spans="1:10" s="44" customFormat="1" ht="33" customHeight="1" x14ac:dyDescent="0.2">
      <c r="A115" s="195"/>
      <c r="B115" s="135" t="s">
        <v>300</v>
      </c>
      <c r="C115" s="27" t="s">
        <v>91</v>
      </c>
      <c r="D115" s="64" t="s">
        <v>283</v>
      </c>
      <c r="E115" s="22">
        <v>0</v>
      </c>
      <c r="F115" s="67">
        <f>'[5]Ejecución, 2do. Trim.'!F20</f>
        <v>0</v>
      </c>
      <c r="G115" s="67">
        <v>0</v>
      </c>
      <c r="H115" s="67">
        <v>1</v>
      </c>
      <c r="I115" s="71" t="s">
        <v>304</v>
      </c>
      <c r="J115" s="135" t="s">
        <v>306</v>
      </c>
    </row>
    <row r="116" spans="1:10" s="44" customFormat="1" ht="33" customHeight="1" x14ac:dyDescent="0.2">
      <c r="A116" s="195"/>
      <c r="B116" s="136"/>
      <c r="C116" s="27" t="s">
        <v>92</v>
      </c>
      <c r="D116" s="64" t="s">
        <v>284</v>
      </c>
      <c r="E116" s="22">
        <v>0</v>
      </c>
      <c r="F116" s="67">
        <f>'[5]Ejecución, 2do. Trim.'!F21</f>
        <v>0</v>
      </c>
      <c r="G116" s="67">
        <v>4</v>
      </c>
      <c r="H116" s="67">
        <v>1</v>
      </c>
      <c r="I116" s="71" t="s">
        <v>304</v>
      </c>
      <c r="J116" s="136"/>
    </row>
    <row r="117" spans="1:10" s="44" customFormat="1" ht="33" customHeight="1" x14ac:dyDescent="0.2">
      <c r="A117" s="195"/>
      <c r="B117" s="136"/>
      <c r="C117" s="27" t="s">
        <v>34</v>
      </c>
      <c r="D117" s="64" t="s">
        <v>285</v>
      </c>
      <c r="E117" s="22">
        <v>1</v>
      </c>
      <c r="F117" s="67">
        <f>'[5]Ejecución, 2do. Trim.'!F22</f>
        <v>0</v>
      </c>
      <c r="G117" s="67">
        <v>2</v>
      </c>
      <c r="H117" s="67">
        <v>4</v>
      </c>
      <c r="I117" s="71" t="s">
        <v>303</v>
      </c>
      <c r="J117" s="136"/>
    </row>
    <row r="118" spans="1:10" s="44" customFormat="1" ht="33" customHeight="1" x14ac:dyDescent="0.2">
      <c r="A118" s="195"/>
      <c r="B118" s="136"/>
      <c r="C118" s="27" t="s">
        <v>34</v>
      </c>
      <c r="D118" s="64" t="s">
        <v>286</v>
      </c>
      <c r="E118" s="22">
        <v>0</v>
      </c>
      <c r="F118" s="67">
        <f>'[5]Ejecución, 2do. Trim.'!F23</f>
        <v>0</v>
      </c>
      <c r="G118" s="67">
        <v>0</v>
      </c>
      <c r="H118" s="67">
        <v>0</v>
      </c>
      <c r="I118" s="71" t="s">
        <v>304</v>
      </c>
      <c r="J118" s="136"/>
    </row>
    <row r="119" spans="1:10" s="44" customFormat="1" ht="37.5" customHeight="1" x14ac:dyDescent="0.2">
      <c r="A119" s="195"/>
      <c r="B119" s="136"/>
      <c r="C119" s="27" t="s">
        <v>94</v>
      </c>
      <c r="D119" s="29" t="s">
        <v>287</v>
      </c>
      <c r="E119" s="22">
        <v>0</v>
      </c>
      <c r="F119" s="67">
        <f>'[5]Ejecución, 2do. Trim.'!F24</f>
        <v>35</v>
      </c>
      <c r="G119" s="67">
        <v>0</v>
      </c>
      <c r="H119" s="67">
        <v>1</v>
      </c>
      <c r="I119" s="71" t="s">
        <v>304</v>
      </c>
      <c r="J119" s="136"/>
    </row>
    <row r="120" spans="1:10" s="44" customFormat="1" ht="33" customHeight="1" x14ac:dyDescent="0.2">
      <c r="A120" s="195"/>
      <c r="B120" s="136"/>
      <c r="C120" s="27" t="s">
        <v>95</v>
      </c>
      <c r="D120" s="64" t="s">
        <v>288</v>
      </c>
      <c r="E120" s="22">
        <v>0</v>
      </c>
      <c r="F120" s="67">
        <f>'[5]Ejecución, 2do. Trim.'!F25</f>
        <v>0</v>
      </c>
      <c r="G120" s="67">
        <v>0</v>
      </c>
      <c r="H120" s="67">
        <v>1</v>
      </c>
      <c r="I120" s="71" t="s">
        <v>304</v>
      </c>
      <c r="J120" s="136"/>
    </row>
    <row r="121" spans="1:10" s="44" customFormat="1" ht="33" customHeight="1" x14ac:dyDescent="0.2">
      <c r="A121" s="195"/>
      <c r="B121" s="136"/>
      <c r="C121" s="27" t="s">
        <v>95</v>
      </c>
      <c r="D121" s="64" t="s">
        <v>289</v>
      </c>
      <c r="E121" s="22">
        <v>0</v>
      </c>
      <c r="F121" s="67">
        <f>'[5]Ejecución, 2do. Trim.'!F26</f>
        <v>0</v>
      </c>
      <c r="G121" s="67">
        <v>9</v>
      </c>
      <c r="H121" s="67">
        <v>1</v>
      </c>
      <c r="I121" s="71" t="s">
        <v>304</v>
      </c>
      <c r="J121" s="136"/>
    </row>
    <row r="122" spans="1:10" s="44" customFormat="1" ht="33" customHeight="1" x14ac:dyDescent="0.2">
      <c r="A122" s="195"/>
      <c r="B122" s="136"/>
      <c r="C122" s="27" t="s">
        <v>95</v>
      </c>
      <c r="D122" s="64" t="s">
        <v>290</v>
      </c>
      <c r="E122" s="22">
        <v>0</v>
      </c>
      <c r="F122" s="67">
        <f>'[5]Ejecución, 2do. Trim.'!F27</f>
        <v>0</v>
      </c>
      <c r="G122" s="67">
        <v>2</v>
      </c>
      <c r="H122" s="67">
        <v>1</v>
      </c>
      <c r="I122" s="71" t="s">
        <v>304</v>
      </c>
      <c r="J122" s="136"/>
    </row>
    <row r="123" spans="1:10" s="44" customFormat="1" ht="33" customHeight="1" x14ac:dyDescent="0.2">
      <c r="A123" s="195"/>
      <c r="B123" s="136"/>
      <c r="C123" s="27" t="s">
        <v>95</v>
      </c>
      <c r="D123" s="64" t="s">
        <v>291</v>
      </c>
      <c r="E123" s="22">
        <v>0</v>
      </c>
      <c r="F123" s="67">
        <f>'[5]Ejecución, 2do. Trim.'!F28</f>
        <v>0</v>
      </c>
      <c r="G123" s="67">
        <v>7</v>
      </c>
      <c r="H123" s="67">
        <v>1</v>
      </c>
      <c r="I123" s="71" t="s">
        <v>304</v>
      </c>
      <c r="J123" s="136"/>
    </row>
    <row r="124" spans="1:10" s="44" customFormat="1" ht="33" customHeight="1" x14ac:dyDescent="0.2">
      <c r="A124" s="195"/>
      <c r="B124" s="136"/>
      <c r="C124" s="27" t="s">
        <v>96</v>
      </c>
      <c r="D124" s="64" t="s">
        <v>292</v>
      </c>
      <c r="E124" s="22">
        <v>0</v>
      </c>
      <c r="F124" s="67">
        <f>'[5]Ejecución, 2do. Trim.'!F29</f>
        <v>0</v>
      </c>
      <c r="G124" s="67">
        <v>26</v>
      </c>
      <c r="H124" s="67">
        <v>1</v>
      </c>
      <c r="I124" s="71" t="s">
        <v>304</v>
      </c>
      <c r="J124" s="136"/>
    </row>
    <row r="125" spans="1:10" s="44" customFormat="1" ht="33" customHeight="1" x14ac:dyDescent="0.2">
      <c r="A125" s="195"/>
      <c r="B125" s="136"/>
      <c r="C125" s="43" t="s">
        <v>97</v>
      </c>
      <c r="D125" s="29" t="s">
        <v>293</v>
      </c>
      <c r="E125" s="22">
        <v>0</v>
      </c>
      <c r="F125" s="67">
        <f>'[5]Ejecución, 2do. Trim.'!F30</f>
        <v>2</v>
      </c>
      <c r="G125" s="67">
        <v>146</v>
      </c>
      <c r="H125" s="67">
        <v>1</v>
      </c>
      <c r="I125" s="71" t="s">
        <v>304</v>
      </c>
      <c r="J125" s="136"/>
    </row>
    <row r="126" spans="1:10" s="44" customFormat="1" ht="33" customHeight="1" x14ac:dyDescent="0.2">
      <c r="A126" s="195"/>
      <c r="B126" s="136"/>
      <c r="C126" s="29" t="s">
        <v>98</v>
      </c>
      <c r="D126" s="64" t="s">
        <v>294</v>
      </c>
      <c r="E126" s="22">
        <v>0</v>
      </c>
      <c r="F126" s="67">
        <f>'[5]Ejecución, 2do. Trim.'!F31</f>
        <v>8</v>
      </c>
      <c r="G126" s="67">
        <v>477</v>
      </c>
      <c r="H126" s="67">
        <v>1</v>
      </c>
      <c r="I126" s="71" t="s">
        <v>304</v>
      </c>
      <c r="J126" s="136"/>
    </row>
    <row r="127" spans="1:10" s="44" customFormat="1" ht="33" customHeight="1" x14ac:dyDescent="0.2">
      <c r="A127" s="195"/>
      <c r="B127" s="136"/>
      <c r="C127" s="29" t="s">
        <v>95</v>
      </c>
      <c r="D127" s="64" t="s">
        <v>295</v>
      </c>
      <c r="E127" s="22">
        <v>0</v>
      </c>
      <c r="F127" s="67">
        <f>'[5]Ejecución, 2do. Trim.'!F32</f>
        <v>27</v>
      </c>
      <c r="G127" s="67">
        <v>324</v>
      </c>
      <c r="H127" s="67">
        <v>1</v>
      </c>
      <c r="I127" s="71" t="s">
        <v>304</v>
      </c>
      <c r="J127" s="136"/>
    </row>
    <row r="128" spans="1:10" s="44" customFormat="1" ht="33" customHeight="1" x14ac:dyDescent="0.2">
      <c r="A128" s="195"/>
      <c r="B128" s="137"/>
      <c r="C128" s="29" t="s">
        <v>95</v>
      </c>
      <c r="D128" s="64" t="s">
        <v>296</v>
      </c>
      <c r="E128" s="22">
        <v>0</v>
      </c>
      <c r="F128" s="67">
        <f>'[5]Ejecución, 2do. Trim.'!F33</f>
        <v>142</v>
      </c>
      <c r="G128" s="67">
        <v>19</v>
      </c>
      <c r="H128" s="67">
        <v>1</v>
      </c>
      <c r="I128" s="71" t="s">
        <v>304</v>
      </c>
      <c r="J128" s="137"/>
    </row>
    <row r="129" spans="1:10" s="44" customFormat="1" ht="23.25" customHeight="1" x14ac:dyDescent="0.2">
      <c r="A129" s="187"/>
      <c r="B129" s="188"/>
      <c r="C129" s="188"/>
      <c r="D129" s="188"/>
      <c r="E129" s="188"/>
      <c r="F129" s="188"/>
      <c r="G129" s="188"/>
      <c r="H129" s="188"/>
      <c r="I129" s="188"/>
      <c r="J129" s="189"/>
    </row>
    <row r="130" spans="1:10" s="44" customFormat="1" ht="37.5" customHeight="1" x14ac:dyDescent="0.2">
      <c r="A130" s="115" t="s">
        <v>7</v>
      </c>
      <c r="B130" s="20" t="s">
        <v>358</v>
      </c>
      <c r="C130" s="42" t="s">
        <v>29</v>
      </c>
      <c r="D130" s="20" t="s">
        <v>366</v>
      </c>
      <c r="E130" s="22">
        <v>4</v>
      </c>
      <c r="F130" s="67">
        <v>2</v>
      </c>
      <c r="G130" s="67">
        <v>2</v>
      </c>
      <c r="H130" s="26">
        <v>24</v>
      </c>
      <c r="I130" s="156" t="s">
        <v>377</v>
      </c>
      <c r="J130" s="45" t="s">
        <v>31</v>
      </c>
    </row>
    <row r="131" spans="1:10" s="44" customFormat="1" ht="43.5" customHeight="1" x14ac:dyDescent="0.2">
      <c r="A131" s="116"/>
      <c r="B131" s="71" t="s">
        <v>359</v>
      </c>
      <c r="C131" s="42" t="s">
        <v>30</v>
      </c>
      <c r="D131" s="101" t="s">
        <v>366</v>
      </c>
      <c r="E131" s="22" t="s">
        <v>378</v>
      </c>
      <c r="F131" s="67">
        <v>3</v>
      </c>
      <c r="G131" s="67">
        <v>0</v>
      </c>
      <c r="H131" s="26">
        <v>2</v>
      </c>
      <c r="I131" s="158"/>
      <c r="J131" s="190" t="s">
        <v>35</v>
      </c>
    </row>
    <row r="132" spans="1:10" s="44" customFormat="1" ht="30" customHeight="1" x14ac:dyDescent="0.2">
      <c r="A132" s="116"/>
      <c r="B132" s="71" t="s">
        <v>360</v>
      </c>
      <c r="C132" s="42" t="s">
        <v>32</v>
      </c>
      <c r="D132" s="66" t="s">
        <v>367</v>
      </c>
      <c r="E132" s="22" t="s">
        <v>378</v>
      </c>
      <c r="F132" s="67">
        <v>3</v>
      </c>
      <c r="G132" s="67">
        <v>3</v>
      </c>
      <c r="H132" s="26">
        <v>2</v>
      </c>
      <c r="I132" s="29" t="s">
        <v>376</v>
      </c>
      <c r="J132" s="190"/>
    </row>
    <row r="133" spans="1:10" s="44" customFormat="1" ht="30" customHeight="1" x14ac:dyDescent="0.2">
      <c r="A133" s="116"/>
      <c r="B133" s="156" t="s">
        <v>361</v>
      </c>
      <c r="C133" s="42" t="s">
        <v>33</v>
      </c>
      <c r="D133" s="66" t="s">
        <v>368</v>
      </c>
      <c r="E133" s="67">
        <v>161</v>
      </c>
      <c r="F133" s="67">
        <v>172</v>
      </c>
      <c r="G133" s="67">
        <v>179</v>
      </c>
      <c r="H133" s="26">
        <v>600</v>
      </c>
      <c r="I133" s="156" t="s">
        <v>368</v>
      </c>
      <c r="J133" s="190"/>
    </row>
    <row r="134" spans="1:10" s="44" customFormat="1" ht="30" customHeight="1" x14ac:dyDescent="0.2">
      <c r="A134" s="116"/>
      <c r="B134" s="158"/>
      <c r="C134" s="42" t="s">
        <v>33</v>
      </c>
      <c r="D134" s="66" t="s">
        <v>369</v>
      </c>
      <c r="E134" s="22">
        <v>1</v>
      </c>
      <c r="F134" s="67">
        <v>1</v>
      </c>
      <c r="G134" s="67">
        <v>0</v>
      </c>
      <c r="H134" s="26">
        <v>8</v>
      </c>
      <c r="I134" s="158"/>
      <c r="J134" s="190"/>
    </row>
    <row r="135" spans="1:10" s="44" customFormat="1" ht="57.75" customHeight="1" x14ac:dyDescent="0.2">
      <c r="A135" s="116"/>
      <c r="B135" s="71" t="s">
        <v>362</v>
      </c>
      <c r="C135" s="42" t="s">
        <v>34</v>
      </c>
      <c r="D135" s="66" t="s">
        <v>370</v>
      </c>
      <c r="E135" s="22">
        <v>5</v>
      </c>
      <c r="F135" s="67">
        <v>5</v>
      </c>
      <c r="G135" s="67">
        <v>2</v>
      </c>
      <c r="H135" s="26">
        <v>14</v>
      </c>
      <c r="I135" s="29" t="s">
        <v>375</v>
      </c>
      <c r="J135" s="190"/>
    </row>
    <row r="136" spans="1:10" s="44" customFormat="1" ht="73.5" customHeight="1" x14ac:dyDescent="0.2">
      <c r="A136" s="116"/>
      <c r="B136" s="71" t="s">
        <v>363</v>
      </c>
      <c r="C136" s="84" t="s">
        <v>33</v>
      </c>
      <c r="D136" s="66" t="s">
        <v>370</v>
      </c>
      <c r="E136" s="103">
        <v>13</v>
      </c>
      <c r="F136" s="103">
        <v>11</v>
      </c>
      <c r="G136" s="67">
        <v>26</v>
      </c>
      <c r="H136" s="87">
        <v>40</v>
      </c>
      <c r="I136" s="102" t="s">
        <v>374</v>
      </c>
      <c r="J136" s="190"/>
    </row>
    <row r="137" spans="1:10" s="44" customFormat="1" ht="30" customHeight="1" x14ac:dyDescent="0.2">
      <c r="A137" s="116"/>
      <c r="B137" s="71" t="s">
        <v>364</v>
      </c>
      <c r="C137" s="84" t="s">
        <v>352</v>
      </c>
      <c r="D137" s="85" t="s">
        <v>371</v>
      </c>
      <c r="E137" s="103">
        <v>3</v>
      </c>
      <c r="F137" s="103">
        <v>4</v>
      </c>
      <c r="G137" s="67">
        <f>11</f>
        <v>11</v>
      </c>
      <c r="H137" s="87">
        <v>12</v>
      </c>
      <c r="I137" s="102" t="s">
        <v>371</v>
      </c>
      <c r="J137" s="190"/>
    </row>
    <row r="138" spans="1:10" s="44" customFormat="1" ht="40.5" customHeight="1" x14ac:dyDescent="0.2">
      <c r="A138" s="117"/>
      <c r="B138" s="71" t="s">
        <v>365</v>
      </c>
      <c r="C138" s="84" t="s">
        <v>352</v>
      </c>
      <c r="D138" s="85" t="s">
        <v>372</v>
      </c>
      <c r="E138" s="86">
        <v>0</v>
      </c>
      <c r="F138" s="86">
        <v>0</v>
      </c>
      <c r="G138" s="67">
        <v>0</v>
      </c>
      <c r="H138" s="87">
        <v>4</v>
      </c>
      <c r="I138" s="82" t="s">
        <v>373</v>
      </c>
      <c r="J138" s="190"/>
    </row>
    <row r="139" spans="1:10" s="115" customFormat="1" ht="27" customHeight="1" x14ac:dyDescent="0.25">
      <c r="A139" s="112"/>
      <c r="B139" s="113"/>
      <c r="C139" s="113"/>
      <c r="D139" s="113"/>
      <c r="E139" s="113"/>
      <c r="F139" s="113"/>
      <c r="G139" s="113"/>
      <c r="H139" s="113"/>
      <c r="I139" s="113"/>
      <c r="J139" s="114"/>
    </row>
    <row r="140" spans="1:10" s="19" customFormat="1" ht="25.5" customHeight="1" x14ac:dyDescent="0.2">
      <c r="A140" s="115" t="s">
        <v>165</v>
      </c>
      <c r="B140" s="155" t="s">
        <v>166</v>
      </c>
      <c r="C140" s="83" t="s">
        <v>173</v>
      </c>
      <c r="D140" s="156" t="s">
        <v>169</v>
      </c>
      <c r="E140" s="88">
        <v>4</v>
      </c>
      <c r="F140" s="28">
        <v>2</v>
      </c>
      <c r="G140" s="28">
        <v>1</v>
      </c>
      <c r="H140" s="88">
        <v>5</v>
      </c>
      <c r="I140" s="83" t="s">
        <v>175</v>
      </c>
      <c r="J140" s="155" t="s">
        <v>179</v>
      </c>
    </row>
    <row r="141" spans="1:10" s="19" customFormat="1" ht="32.25" customHeight="1" x14ac:dyDescent="0.2">
      <c r="A141" s="116"/>
      <c r="B141" s="155"/>
      <c r="C141" s="29" t="s">
        <v>174</v>
      </c>
      <c r="D141" s="158"/>
      <c r="E141" s="28">
        <v>4</v>
      </c>
      <c r="F141" s="28">
        <v>3</v>
      </c>
      <c r="G141" s="28">
        <v>1</v>
      </c>
      <c r="H141" s="28">
        <v>7</v>
      </c>
      <c r="I141" s="29" t="s">
        <v>176</v>
      </c>
      <c r="J141" s="155"/>
    </row>
    <row r="142" spans="1:10" s="19" customFormat="1" ht="32.25" customHeight="1" x14ac:dyDescent="0.2">
      <c r="A142" s="116"/>
      <c r="B142" s="156" t="s">
        <v>167</v>
      </c>
      <c r="C142" s="20" t="s">
        <v>23</v>
      </c>
      <c r="D142" s="156" t="s">
        <v>170</v>
      </c>
      <c r="E142" s="22">
        <v>4</v>
      </c>
      <c r="F142" s="28">
        <v>3</v>
      </c>
      <c r="G142" s="67">
        <v>1</v>
      </c>
      <c r="H142" s="26">
        <v>7</v>
      </c>
      <c r="I142" s="29" t="s">
        <v>180</v>
      </c>
      <c r="J142" s="155" t="s">
        <v>183</v>
      </c>
    </row>
    <row r="143" spans="1:10" s="19" customFormat="1" ht="30.75" customHeight="1" x14ac:dyDescent="0.2">
      <c r="A143" s="116"/>
      <c r="B143" s="157"/>
      <c r="C143" s="29" t="s">
        <v>177</v>
      </c>
      <c r="D143" s="157"/>
      <c r="E143" s="22">
        <v>3</v>
      </c>
      <c r="F143" s="28">
        <v>3</v>
      </c>
      <c r="G143" s="67">
        <v>1</v>
      </c>
      <c r="H143" s="26">
        <v>7</v>
      </c>
      <c r="I143" s="29" t="s">
        <v>181</v>
      </c>
      <c r="J143" s="155"/>
    </row>
    <row r="144" spans="1:10" s="19" customFormat="1" ht="42.75" customHeight="1" x14ac:dyDescent="0.2">
      <c r="A144" s="116"/>
      <c r="B144" s="158"/>
      <c r="C144" s="29" t="s">
        <v>178</v>
      </c>
      <c r="D144" s="158"/>
      <c r="E144" s="22">
        <v>0</v>
      </c>
      <c r="F144" s="28">
        <v>3</v>
      </c>
      <c r="G144" s="67">
        <v>1</v>
      </c>
      <c r="H144" s="26">
        <v>7</v>
      </c>
      <c r="I144" s="29" t="s">
        <v>182</v>
      </c>
      <c r="J144" s="155"/>
    </row>
    <row r="145" spans="1:10" s="19" customFormat="1" ht="26.25" customHeight="1" x14ac:dyDescent="0.2">
      <c r="A145" s="116"/>
      <c r="B145" s="191" t="s">
        <v>168</v>
      </c>
      <c r="C145" s="29" t="s">
        <v>8</v>
      </c>
      <c r="D145" s="156" t="s">
        <v>171</v>
      </c>
      <c r="E145" s="22">
        <v>0</v>
      </c>
      <c r="F145" s="28">
        <v>3</v>
      </c>
      <c r="G145" s="67">
        <v>1</v>
      </c>
      <c r="H145" s="26">
        <v>7</v>
      </c>
      <c r="I145" s="29" t="s">
        <v>184</v>
      </c>
      <c r="J145" s="155"/>
    </row>
    <row r="146" spans="1:10" s="19" customFormat="1" ht="30.75" customHeight="1" x14ac:dyDescent="0.2">
      <c r="A146" s="116"/>
      <c r="B146" s="192"/>
      <c r="C146" s="29" t="s">
        <v>23</v>
      </c>
      <c r="D146" s="158"/>
      <c r="E146" s="22">
        <v>0</v>
      </c>
      <c r="F146" s="28">
        <v>3</v>
      </c>
      <c r="G146" s="67">
        <v>1</v>
      </c>
      <c r="H146" s="26">
        <v>7</v>
      </c>
      <c r="I146" s="29" t="s">
        <v>185</v>
      </c>
      <c r="J146" s="155"/>
    </row>
    <row r="147" spans="1:10" s="19" customFormat="1" ht="57" customHeight="1" x14ac:dyDescent="0.2">
      <c r="A147" s="117"/>
      <c r="B147" s="29" t="s">
        <v>323</v>
      </c>
      <c r="C147" s="29" t="s">
        <v>23</v>
      </c>
      <c r="D147" s="29" t="s">
        <v>172</v>
      </c>
      <c r="E147" s="22">
        <v>2</v>
      </c>
      <c r="F147" s="28">
        <v>3</v>
      </c>
      <c r="G147" s="67">
        <v>1</v>
      </c>
      <c r="H147" s="22">
        <v>12</v>
      </c>
      <c r="I147" s="29" t="s">
        <v>186</v>
      </c>
      <c r="J147" s="155"/>
    </row>
    <row r="148" spans="1:10" s="19" customFormat="1" ht="21" customHeight="1" x14ac:dyDescent="0.2">
      <c r="A148" s="57"/>
      <c r="B148" s="58"/>
      <c r="C148" s="59"/>
      <c r="D148" s="58"/>
      <c r="E148" s="58"/>
      <c r="F148" s="58"/>
      <c r="G148" s="58"/>
      <c r="H148" s="58"/>
      <c r="I148" s="58"/>
      <c r="J148" s="58"/>
    </row>
    <row r="149" spans="1:10" s="19" customFormat="1" x14ac:dyDescent="0.2">
      <c r="A149" s="60"/>
      <c r="B149" s="61"/>
      <c r="C149" s="62"/>
      <c r="D149" s="61"/>
      <c r="E149" s="61"/>
      <c r="F149" s="61"/>
      <c r="G149" s="61"/>
      <c r="H149" s="61"/>
      <c r="I149" s="61"/>
      <c r="J149" s="61"/>
    </row>
    <row r="150" spans="1:10" s="19" customFormat="1" ht="37.5" customHeight="1" x14ac:dyDescent="0.2">
      <c r="A150" s="123" t="s">
        <v>322</v>
      </c>
      <c r="B150" s="92" t="s">
        <v>324</v>
      </c>
      <c r="C150" s="90" t="s">
        <v>26</v>
      </c>
      <c r="D150" s="91" t="s">
        <v>330</v>
      </c>
      <c r="E150" s="93">
        <v>0</v>
      </c>
      <c r="F150" s="93">
        <v>1</v>
      </c>
      <c r="G150" s="93">
        <v>0</v>
      </c>
      <c r="H150" s="67">
        <v>1</v>
      </c>
      <c r="I150" s="64" t="s">
        <v>184</v>
      </c>
      <c r="J150" s="131" t="s">
        <v>337</v>
      </c>
    </row>
    <row r="151" spans="1:10" s="19" customFormat="1" ht="37.5" customHeight="1" x14ac:dyDescent="0.2">
      <c r="A151" s="123"/>
      <c r="B151" s="92" t="s">
        <v>325</v>
      </c>
      <c r="C151" s="90" t="s">
        <v>26</v>
      </c>
      <c r="D151" s="91" t="s">
        <v>331</v>
      </c>
      <c r="E151" s="93">
        <v>0</v>
      </c>
      <c r="F151" s="93">
        <v>0</v>
      </c>
      <c r="G151" s="93">
        <v>1</v>
      </c>
      <c r="H151" s="67">
        <v>0</v>
      </c>
      <c r="I151" s="90" t="s">
        <v>336</v>
      </c>
      <c r="J151" s="133"/>
    </row>
    <row r="152" spans="1:10" s="19" customFormat="1" ht="48" customHeight="1" x14ac:dyDescent="0.2">
      <c r="A152" s="123"/>
      <c r="B152" s="92" t="s">
        <v>326</v>
      </c>
      <c r="C152" s="90" t="s">
        <v>26</v>
      </c>
      <c r="D152" s="91" t="s">
        <v>332</v>
      </c>
      <c r="E152" s="93">
        <v>0</v>
      </c>
      <c r="F152" s="93">
        <v>0</v>
      </c>
      <c r="G152" s="93">
        <v>0</v>
      </c>
      <c r="H152" s="67">
        <v>1</v>
      </c>
      <c r="I152" s="90" t="s">
        <v>26</v>
      </c>
      <c r="J152" s="133"/>
    </row>
    <row r="153" spans="1:10" s="19" customFormat="1" ht="39.75" customHeight="1" x14ac:dyDescent="0.2">
      <c r="A153" s="123"/>
      <c r="B153" s="92" t="s">
        <v>327</v>
      </c>
      <c r="C153" s="90" t="s">
        <v>26</v>
      </c>
      <c r="D153" s="91" t="s">
        <v>333</v>
      </c>
      <c r="E153" s="93">
        <v>0</v>
      </c>
      <c r="F153" s="93">
        <v>1</v>
      </c>
      <c r="G153" s="93">
        <v>1</v>
      </c>
      <c r="H153" s="67">
        <v>2</v>
      </c>
      <c r="I153" s="90" t="s">
        <v>336</v>
      </c>
      <c r="J153" s="133"/>
    </row>
    <row r="154" spans="1:10" s="19" customFormat="1" ht="39.75" customHeight="1" x14ac:dyDescent="0.2">
      <c r="A154" s="123"/>
      <c r="B154" s="92" t="s">
        <v>328</v>
      </c>
      <c r="C154" s="90" t="s">
        <v>26</v>
      </c>
      <c r="D154" s="91" t="s">
        <v>334</v>
      </c>
      <c r="E154" s="93">
        <v>0</v>
      </c>
      <c r="F154" s="93">
        <v>0</v>
      </c>
      <c r="G154" s="93">
        <v>1</v>
      </c>
      <c r="H154" s="67">
        <v>1</v>
      </c>
      <c r="I154" s="90" t="s">
        <v>336</v>
      </c>
      <c r="J154" s="133"/>
    </row>
    <row r="155" spans="1:10" s="19" customFormat="1" ht="30.75" customHeight="1" x14ac:dyDescent="0.2">
      <c r="A155" s="123"/>
      <c r="B155" s="124" t="s">
        <v>329</v>
      </c>
      <c r="C155" s="125" t="s">
        <v>26</v>
      </c>
      <c r="D155" s="127" t="s">
        <v>335</v>
      </c>
      <c r="E155" s="131">
        <v>0</v>
      </c>
      <c r="F155" s="131">
        <v>1</v>
      </c>
      <c r="G155" s="131">
        <v>1</v>
      </c>
      <c r="H155" s="129">
        <v>3</v>
      </c>
      <c r="I155" s="125" t="s">
        <v>336</v>
      </c>
      <c r="J155" s="133"/>
    </row>
    <row r="156" spans="1:10" s="19" customFormat="1" ht="28.5" customHeight="1" x14ac:dyDescent="0.2">
      <c r="A156" s="123"/>
      <c r="B156" s="124"/>
      <c r="C156" s="126"/>
      <c r="D156" s="128"/>
      <c r="E156" s="132"/>
      <c r="F156" s="132"/>
      <c r="G156" s="132"/>
      <c r="H156" s="130"/>
      <c r="I156" s="126"/>
      <c r="J156" s="132"/>
    </row>
    <row r="157" spans="1:10" s="19" customFormat="1" ht="30" customHeight="1" x14ac:dyDescent="0.2"/>
    <row r="158" spans="1:10" s="19" customFormat="1" ht="53.25" customHeight="1" x14ac:dyDescent="0.2">
      <c r="A158" s="123" t="s">
        <v>340</v>
      </c>
      <c r="B158" s="94" t="str">
        <f>[6]Hoja1!B9</f>
        <v>Implementación del Sistema de Gestión de Calidad (ISO
9001-2015);  ISO 37001</v>
      </c>
      <c r="C158" s="91" t="s">
        <v>26</v>
      </c>
      <c r="D158" s="94" t="str">
        <f>[6]Hoja1!C9</f>
        <v>Cantidad de procesos estandarizados</v>
      </c>
      <c r="E158" s="93">
        <f>[6]Hoja1!E9</f>
        <v>0</v>
      </c>
      <c r="F158" s="98">
        <f>[7]Hoja1!F11</f>
        <v>0</v>
      </c>
      <c r="G158" s="98">
        <v>50</v>
      </c>
      <c r="H158" s="26">
        <v>509</v>
      </c>
      <c r="I158" s="96" t="s">
        <v>353</v>
      </c>
      <c r="J158" s="99" t="s">
        <v>342</v>
      </c>
    </row>
    <row r="159" spans="1:10" s="19" customFormat="1" ht="51" customHeight="1" x14ac:dyDescent="0.2">
      <c r="A159" s="123"/>
      <c r="B159" s="94" t="str">
        <f>[6]Hoja1!B10</f>
        <v>Fortalecimiento de la Oficina
Virtual</v>
      </c>
      <c r="C159" s="91" t="s">
        <v>26</v>
      </c>
      <c r="D159" s="184" t="str">
        <f>[6]Hoja1!C10</f>
        <v>Cantidad de Cooperativas incorporadas a través de la Oficina Virtual</v>
      </c>
      <c r="E159" s="93">
        <f>[6]Hoja1!E10</f>
        <v>0</v>
      </c>
      <c r="F159" s="98">
        <f>[7]Hoja1!F12</f>
        <v>0</v>
      </c>
      <c r="G159" s="98">
        <v>1</v>
      </c>
      <c r="H159" s="26">
        <v>1</v>
      </c>
      <c r="I159" s="96" t="s">
        <v>353</v>
      </c>
      <c r="J159" s="100" t="s">
        <v>343</v>
      </c>
    </row>
    <row r="160" spans="1:10" s="19" customFormat="1" ht="42" customHeight="1" x14ac:dyDescent="0.2">
      <c r="A160" s="123"/>
      <c r="B160" s="94" t="str">
        <f>[6]Hoja1!B11</f>
        <v>Simplificación de trámites</v>
      </c>
      <c r="C160" s="91" t="s">
        <v>26</v>
      </c>
      <c r="D160" s="186"/>
      <c r="E160" s="93">
        <f>[6]Hoja1!E11</f>
        <v>2</v>
      </c>
      <c r="F160" s="98">
        <f>[7]Hoja1!F13</f>
        <v>2</v>
      </c>
      <c r="G160" s="98">
        <v>6</v>
      </c>
      <c r="H160" s="26">
        <v>12</v>
      </c>
      <c r="I160" s="96" t="s">
        <v>353</v>
      </c>
      <c r="J160" s="99" t="s">
        <v>344</v>
      </c>
    </row>
    <row r="161" spans="1:10" s="19" customFormat="1" ht="51" customHeight="1" x14ac:dyDescent="0.2">
      <c r="A161" s="123"/>
      <c r="B161" s="94" t="str">
        <f>[6]Hoja1!B12</f>
        <v>Implementación de la Carta Compromiso</v>
      </c>
      <c r="C161" s="90" t="s">
        <v>30</v>
      </c>
      <c r="D161" s="94" t="str">
        <f>[6]Hoja1!C12</f>
        <v>Cantidad de Procesos automatizados en la institución</v>
      </c>
      <c r="E161" s="93">
        <f>[6]Hoja1!E12</f>
        <v>1</v>
      </c>
      <c r="F161" s="93">
        <f>[7]Hoja1!F14</f>
        <v>0</v>
      </c>
      <c r="G161" s="93">
        <v>0</v>
      </c>
      <c r="H161" s="26">
        <v>1</v>
      </c>
      <c r="I161" s="96" t="s">
        <v>353</v>
      </c>
      <c r="J161" s="99" t="s">
        <v>345</v>
      </c>
    </row>
    <row r="162" spans="1:10" s="19" customFormat="1" ht="59.25" customHeight="1" x14ac:dyDescent="0.2">
      <c r="A162" s="123"/>
      <c r="B162" s="108" t="str">
        <f>[6]Hoja1!B13</f>
        <v>Premio Nacional de la Calidad al Sector Público Dominicano</v>
      </c>
      <c r="C162" s="109" t="s">
        <v>30</v>
      </c>
      <c r="D162" s="108" t="str">
        <f>[6]Hoja1!C13</f>
        <v>Cantidad de compromisos cumplidos en los servicios  ofrecidos</v>
      </c>
      <c r="E162" s="110">
        <f>[6]Hoja1!E13</f>
        <v>0</v>
      </c>
      <c r="F162" s="110">
        <f>[7]Hoja1!F15</f>
        <v>0</v>
      </c>
      <c r="G162" s="110">
        <v>0</v>
      </c>
      <c r="H162" s="26">
        <v>509</v>
      </c>
      <c r="I162" s="96" t="s">
        <v>353</v>
      </c>
      <c r="J162" s="193" t="s">
        <v>346</v>
      </c>
    </row>
    <row r="163" spans="1:10" s="19" customFormat="1" ht="63" customHeight="1" x14ac:dyDescent="0.2">
      <c r="A163" s="123"/>
      <c r="B163" s="94" t="str">
        <f>[6]Hoja1!B14</f>
        <v>Cumplimiento del Sistema de Gestión de Administración
Público (SISMAP)</v>
      </c>
      <c r="C163" s="90" t="s">
        <v>350</v>
      </c>
      <c r="D163" s="94" t="str">
        <f>[6]Hoja1!C14</f>
        <v>Medalla obtenida después de la deliberación del Jurado</v>
      </c>
      <c r="E163" s="93">
        <f>[6]Hoja1!E14</f>
        <v>1</v>
      </c>
      <c r="F163" s="93">
        <f>[7]Hoja1!F16</f>
        <v>1</v>
      </c>
      <c r="G163" s="93">
        <v>0</v>
      </c>
      <c r="H163" s="26">
        <v>4</v>
      </c>
      <c r="I163" s="96" t="s">
        <v>353</v>
      </c>
      <c r="J163" s="193"/>
    </row>
    <row r="164" spans="1:10" ht="53.25" customHeight="1" x14ac:dyDescent="0.2">
      <c r="A164" s="123"/>
      <c r="B164" s="94" t="str">
        <f>[6]Hoja1!B15</f>
        <v>Cumplimiento del Sistema de Gestión de Compras Públicas ( SISCOMPRAS )</v>
      </c>
      <c r="C164" s="90" t="s">
        <v>351</v>
      </c>
      <c r="D164" s="94" t="str">
        <f>[6]Hoja1!C15</f>
        <v>Porcentaje de cumplimiento en escala objetivo logrado en el Sistema de Gestión de Administración Público (SISMAP)</v>
      </c>
      <c r="E164" s="93">
        <f>[6]Hoja1!E15</f>
        <v>0</v>
      </c>
      <c r="F164" s="93">
        <f>[7]Hoja1!F17</f>
        <v>1</v>
      </c>
      <c r="G164" s="93">
        <v>1</v>
      </c>
      <c r="H164" s="26">
        <v>0</v>
      </c>
      <c r="I164" s="96" t="s">
        <v>353</v>
      </c>
      <c r="J164" s="193"/>
    </row>
    <row r="165" spans="1:10" ht="51.75" customHeight="1" x14ac:dyDescent="0.2">
      <c r="A165" s="123"/>
      <c r="B165" s="108" t="str">
        <f>[6]Hoja1!B16</f>
        <v>Cumplimiento de las Normas Básicas de Control Interno ( NOBACI )</v>
      </c>
      <c r="C165" s="109" t="s">
        <v>351</v>
      </c>
      <c r="D165" s="108" t="str">
        <f>[6]Hoja1!C16</f>
        <v>Porcentaje de cumplimiento en escala objetivo logrado en el Sistema de Gestión de Compras Públicas (SISCOMPRAS )</v>
      </c>
      <c r="E165" s="110" t="e">
        <f>[8]Hoja1!E16</f>
        <v>#REF!</v>
      </c>
      <c r="F165" s="110">
        <f>[7]Hoja1!F18</f>
        <v>1</v>
      </c>
      <c r="G165" s="110">
        <v>1</v>
      </c>
      <c r="H165" s="26">
        <v>4</v>
      </c>
      <c r="I165" s="96" t="s">
        <v>353</v>
      </c>
      <c r="J165" s="193"/>
    </row>
    <row r="166" spans="1:10" ht="58.5" customHeight="1" x14ac:dyDescent="0.2">
      <c r="A166" s="123"/>
      <c r="B166" s="94" t="str">
        <f>[6]Hoja1!B17</f>
        <v>Cumplimiento en el Portal Único de Transparencia y Cumplimiento Ley 200-04</v>
      </c>
      <c r="C166" s="90" t="s">
        <v>351</v>
      </c>
      <c r="D166" s="94" t="str">
        <f>[6]Hoja1!C17</f>
        <v>Porcentaje de cumplimiento en escala objetivo logrado en las Normas Básicas de Control Interno ( NOBACI)</v>
      </c>
      <c r="E166" s="93">
        <f>[6]Hoja1!E17</f>
        <v>1</v>
      </c>
      <c r="F166" s="93">
        <f>[7]Hoja1!F19</f>
        <v>1</v>
      </c>
      <c r="G166" s="93">
        <v>0</v>
      </c>
      <c r="H166" s="26">
        <v>4</v>
      </c>
      <c r="I166" s="96" t="s">
        <v>353</v>
      </c>
      <c r="J166" s="193"/>
    </row>
    <row r="167" spans="1:10" ht="63" customHeight="1" x14ac:dyDescent="0.2">
      <c r="A167" s="123"/>
      <c r="B167" s="94" t="s">
        <v>341</v>
      </c>
      <c r="C167" s="90" t="s">
        <v>26</v>
      </c>
      <c r="D167" s="94" t="str">
        <f>[6]Hoja1!C18</f>
        <v>Porcentaje de cumplimiento en escala objetivo logrado en el Portal Único de Transparencia y Cumplimiento Ley 200-04</v>
      </c>
      <c r="E167" s="93">
        <f>[6]Hoja1!E18</f>
        <v>1</v>
      </c>
      <c r="F167" s="93">
        <f>[7]Hoja1!F20</f>
        <v>113</v>
      </c>
      <c r="G167" s="93">
        <v>1</v>
      </c>
      <c r="H167" s="26">
        <v>2</v>
      </c>
      <c r="I167" s="96" t="s">
        <v>353</v>
      </c>
      <c r="J167" s="96" t="s">
        <v>348</v>
      </c>
    </row>
    <row r="168" spans="1:10" ht="51.75" customHeight="1" x14ac:dyDescent="0.2">
      <c r="A168" s="123"/>
      <c r="B168" s="94" t="str">
        <f>[6]Hoja1!B19</f>
        <v>Medición de la satisfacción ciudadana</v>
      </c>
      <c r="C168" s="90" t="s">
        <v>26</v>
      </c>
      <c r="D168" s="94" t="str">
        <f>[6]Hoja1!C19</f>
        <v>Porcentaje de cumplimiento de las áreas</v>
      </c>
      <c r="E168" s="93">
        <f>[6]Hoja1!E19</f>
        <v>0</v>
      </c>
      <c r="F168" s="93">
        <f>[7]Hoja1!F21</f>
        <v>0</v>
      </c>
      <c r="G168" s="93">
        <v>200</v>
      </c>
      <c r="H168" s="26">
        <v>0</v>
      </c>
      <c r="I168" s="96" t="s">
        <v>353</v>
      </c>
      <c r="J168" s="96" t="s">
        <v>349</v>
      </c>
    </row>
    <row r="169" spans="1:10" ht="67.5" customHeight="1" x14ac:dyDescent="0.2">
      <c r="A169" s="123"/>
      <c r="B169" s="94" t="str">
        <f>[6]Hoja1!B20</f>
        <v>Seguimiento de cumplimiento de los Planes
de mejora</v>
      </c>
      <c r="C169" s="90" t="s">
        <v>33</v>
      </c>
      <c r="D169" s="94" t="str">
        <f>[6]Hoja1!C20</f>
        <v>Cantidad  de  encuestas realizadas</v>
      </c>
      <c r="E169" s="93">
        <f>[6]Hoja1!E20</f>
        <v>0</v>
      </c>
      <c r="F169" s="93">
        <f>[7]Hoja1!F22</f>
        <v>1</v>
      </c>
      <c r="G169" s="93">
        <v>1</v>
      </c>
      <c r="H169" s="26">
        <v>0</v>
      </c>
      <c r="I169" s="96" t="s">
        <v>353</v>
      </c>
      <c r="J169" s="96" t="s">
        <v>354</v>
      </c>
    </row>
    <row r="170" spans="1:10" ht="51" customHeight="1" x14ac:dyDescent="0.2">
      <c r="A170" s="123"/>
      <c r="B170" s="94" t="str">
        <f>[6]Hoja1!B21</f>
        <v>Elaboración de autoevaluación anual</v>
      </c>
      <c r="C170" s="90" t="s">
        <v>352</v>
      </c>
      <c r="D170" s="94" t="str">
        <f>[6]Hoja1!C21</f>
        <v>Cantidad  de  actividades planteadas realizadas</v>
      </c>
      <c r="E170" s="93">
        <f>[6]Hoja1!E21</f>
        <v>0</v>
      </c>
      <c r="F170" s="93">
        <f>[7]Hoja1!F23</f>
        <v>0</v>
      </c>
      <c r="G170" s="93">
        <v>1</v>
      </c>
      <c r="H170" s="26">
        <v>0</v>
      </c>
      <c r="I170" s="96" t="s">
        <v>353</v>
      </c>
      <c r="J170" s="96" t="s">
        <v>355</v>
      </c>
    </row>
    <row r="171" spans="1:10" ht="49.5" customHeight="1" x14ac:dyDescent="0.2">
      <c r="A171" s="123"/>
      <c r="B171" s="94" t="str">
        <f>[6]Hoja1!B22</f>
        <v>Obtener Certificación NORTIC E1 OGTIC</v>
      </c>
      <c r="C171" s="90" t="s">
        <v>30</v>
      </c>
      <c r="D171" s="94" t="str">
        <f>[6]Hoja1!C22</f>
        <v>Autodiagnóstico remitido al Ministerio de
Administración Pública</v>
      </c>
      <c r="E171" s="93">
        <f>[6]Hoja1!E22</f>
        <v>0</v>
      </c>
      <c r="F171" s="93">
        <f>[7]Hoja1!F24</f>
        <v>0</v>
      </c>
      <c r="G171" s="93">
        <v>0</v>
      </c>
      <c r="H171" s="26">
        <v>1</v>
      </c>
      <c r="I171" s="96" t="s">
        <v>353</v>
      </c>
      <c r="J171" s="96" t="s">
        <v>356</v>
      </c>
    </row>
    <row r="172" spans="1:10" ht="57" customHeight="1" x14ac:dyDescent="0.2">
      <c r="A172" s="123"/>
      <c r="B172" s="94" t="str">
        <f>[6]Hoja1!B23</f>
        <v>Creación e implementación de programa de
responsabilidad social</v>
      </c>
      <c r="C172" s="90" t="s">
        <v>57</v>
      </c>
      <c r="D172" s="94" t="str">
        <f>[6]Hoja1!C23</f>
        <v>Renovación de las licencias NORTIC E1</v>
      </c>
      <c r="E172" s="93">
        <f>[6]Hoja1!E23</f>
        <v>0</v>
      </c>
      <c r="F172" s="93">
        <f>[7]Hoja1!F25</f>
        <v>0</v>
      </c>
      <c r="G172" s="93">
        <v>0</v>
      </c>
      <c r="H172" s="26">
        <v>1</v>
      </c>
      <c r="I172" s="96" t="s">
        <v>353</v>
      </c>
      <c r="J172" s="96" t="s">
        <v>357</v>
      </c>
    </row>
    <row r="173" spans="1:10" ht="54" customHeight="1" x14ac:dyDescent="0.2">
      <c r="A173" s="123"/>
      <c r="B173" s="94" t="str">
        <f>[6]Hoja1!B24</f>
        <v>Gestión de riesgo del eje del
Plan Estratégico Fortalecimiento Institucional</v>
      </c>
      <c r="C173" s="90" t="s">
        <v>33</v>
      </c>
      <c r="D173" s="94" t="str">
        <f>[6]Hoja1!C24</f>
        <v>Cantidad  de actividades de responsabilidad social</v>
      </c>
      <c r="E173" s="93">
        <f>[6]Hoja1!E24</f>
        <v>0</v>
      </c>
      <c r="F173" s="93">
        <f>[7]Hoja1!F26</f>
        <v>0</v>
      </c>
      <c r="G173" s="93">
        <v>0</v>
      </c>
      <c r="H173" s="26">
        <v>1</v>
      </c>
      <c r="I173" s="96" t="s">
        <v>353</v>
      </c>
      <c r="J173" s="184" t="s">
        <v>347</v>
      </c>
    </row>
    <row r="174" spans="1:10" ht="41.25" customHeight="1" x14ac:dyDescent="0.2">
      <c r="A174" s="123"/>
      <c r="B174" s="183" t="str">
        <f>[6]Hoja1!B25</f>
        <v>Firma Digital</v>
      </c>
      <c r="C174" s="90" t="s">
        <v>30</v>
      </c>
      <c r="D174" s="94" t="str">
        <f>[6]Hoja1!C25</f>
        <v>Seguimientos a las áreas de
apoyo de la institución</v>
      </c>
      <c r="E174" s="93">
        <f>[6]Hoja1!E25</f>
        <v>1</v>
      </c>
      <c r="F174" s="93">
        <v>1</v>
      </c>
      <c r="G174" s="93">
        <v>0</v>
      </c>
      <c r="H174" s="26">
        <v>1</v>
      </c>
      <c r="I174" s="96" t="s">
        <v>353</v>
      </c>
      <c r="J174" s="185"/>
    </row>
    <row r="175" spans="1:10" ht="42.75" customHeight="1" x14ac:dyDescent="0.2">
      <c r="A175" s="123"/>
      <c r="B175" s="183"/>
      <c r="C175" s="90" t="s">
        <v>30</v>
      </c>
      <c r="D175" s="94" t="str">
        <f>[6]Hoja1!C26</f>
        <v>Implementación de Firma
Digital</v>
      </c>
      <c r="E175" s="93">
        <f>[6]Hoja1!E26</f>
        <v>1</v>
      </c>
      <c r="F175" s="93">
        <v>1</v>
      </c>
      <c r="G175" s="93">
        <v>0</v>
      </c>
      <c r="H175" s="26">
        <v>1</v>
      </c>
      <c r="I175" s="96" t="s">
        <v>353</v>
      </c>
      <c r="J175" s="186"/>
    </row>
    <row r="176" spans="1:10" x14ac:dyDescent="0.2">
      <c r="F176" s="97"/>
      <c r="G176" s="97"/>
    </row>
  </sheetData>
  <mergeCells count="126">
    <mergeCell ref="I133:I134"/>
    <mergeCell ref="I130:I131"/>
    <mergeCell ref="A57:A62"/>
    <mergeCell ref="J57:J58"/>
    <mergeCell ref="A63:J63"/>
    <mergeCell ref="F47:F48"/>
    <mergeCell ref="E47:E48"/>
    <mergeCell ref="J106:J110"/>
    <mergeCell ref="A56:J56"/>
    <mergeCell ref="A71:J71"/>
    <mergeCell ref="A105:J105"/>
    <mergeCell ref="J59:J60"/>
    <mergeCell ref="J64:J70"/>
    <mergeCell ref="D65:D67"/>
    <mergeCell ref="A64:A70"/>
    <mergeCell ref="J173:J175"/>
    <mergeCell ref="J61:J62"/>
    <mergeCell ref="A129:J129"/>
    <mergeCell ref="J140:J141"/>
    <mergeCell ref="D145:D146"/>
    <mergeCell ref="D142:D144"/>
    <mergeCell ref="J142:J147"/>
    <mergeCell ref="A130:A138"/>
    <mergeCell ref="J131:J138"/>
    <mergeCell ref="B140:B141"/>
    <mergeCell ref="B142:B144"/>
    <mergeCell ref="B145:B146"/>
    <mergeCell ref="D140:D141"/>
    <mergeCell ref="B174:B175"/>
    <mergeCell ref="D159:D160"/>
    <mergeCell ref="A158:A175"/>
    <mergeCell ref="J162:J166"/>
    <mergeCell ref="F155:F156"/>
    <mergeCell ref="G155:G156"/>
    <mergeCell ref="A106:A128"/>
    <mergeCell ref="B115:B128"/>
    <mergeCell ref="J115:J128"/>
    <mergeCell ref="J111:J114"/>
    <mergeCell ref="B133:B134"/>
    <mergeCell ref="J42:J43"/>
    <mergeCell ref="J44:J45"/>
    <mergeCell ref="A46:J46"/>
    <mergeCell ref="E51:E52"/>
    <mergeCell ref="A47:A55"/>
    <mergeCell ref="B51:B52"/>
    <mergeCell ref="G47:G48"/>
    <mergeCell ref="G49:G50"/>
    <mergeCell ref="G51:G52"/>
    <mergeCell ref="G53:G55"/>
    <mergeCell ref="B49:B50"/>
    <mergeCell ref="J47:J48"/>
    <mergeCell ref="F49:F50"/>
    <mergeCell ref="F51:F52"/>
    <mergeCell ref="F53:F55"/>
    <mergeCell ref="E53:E55"/>
    <mergeCell ref="E49:E50"/>
    <mergeCell ref="B6:J6"/>
    <mergeCell ref="B53:B55"/>
    <mergeCell ref="J53:J55"/>
    <mergeCell ref="B26:B27"/>
    <mergeCell ref="D26:D27"/>
    <mergeCell ref="A36:J36"/>
    <mergeCell ref="A25:J25"/>
    <mergeCell ref="I21:I24"/>
    <mergeCell ref="A16:A24"/>
    <mergeCell ref="J16:J20"/>
    <mergeCell ref="J21:J24"/>
    <mergeCell ref="A26:A35"/>
    <mergeCell ref="J26:J27"/>
    <mergeCell ref="A11:J11"/>
    <mergeCell ref="A12:J12"/>
    <mergeCell ref="A37:A39"/>
    <mergeCell ref="A40:J40"/>
    <mergeCell ref="B29:B30"/>
    <mergeCell ref="D29:D30"/>
    <mergeCell ref="B31:J31"/>
    <mergeCell ref="J32:J35"/>
    <mergeCell ref="J49:J50"/>
    <mergeCell ref="J51:J52"/>
    <mergeCell ref="A41:A45"/>
    <mergeCell ref="F21:F22"/>
    <mergeCell ref="F23:F24"/>
    <mergeCell ref="J29:J30"/>
    <mergeCell ref="B16:B18"/>
    <mergeCell ref="B19:B20"/>
    <mergeCell ref="B21:B22"/>
    <mergeCell ref="B23:B24"/>
    <mergeCell ref="D16:D18"/>
    <mergeCell ref="D19:D20"/>
    <mergeCell ref="D21:D22"/>
    <mergeCell ref="D23:D24"/>
    <mergeCell ref="E16:E18"/>
    <mergeCell ref="E19:E20"/>
    <mergeCell ref="E21:E22"/>
    <mergeCell ref="E23:E24"/>
    <mergeCell ref="H16:H18"/>
    <mergeCell ref="H19:H20"/>
    <mergeCell ref="H21:H22"/>
    <mergeCell ref="G16:G18"/>
    <mergeCell ref="G19:G20"/>
    <mergeCell ref="G21:G22"/>
    <mergeCell ref="G23:G24"/>
    <mergeCell ref="A139:XFD139"/>
    <mergeCell ref="A140:A147"/>
    <mergeCell ref="G26:G27"/>
    <mergeCell ref="F26:F27"/>
    <mergeCell ref="E13:J13"/>
    <mergeCell ref="A150:A156"/>
    <mergeCell ref="B155:B156"/>
    <mergeCell ref="C155:C156"/>
    <mergeCell ref="D155:D156"/>
    <mergeCell ref="I155:I156"/>
    <mergeCell ref="H155:H156"/>
    <mergeCell ref="E155:E156"/>
    <mergeCell ref="J150:J156"/>
    <mergeCell ref="A72:A104"/>
    <mergeCell ref="B72:B79"/>
    <mergeCell ref="B80:B98"/>
    <mergeCell ref="B99:B104"/>
    <mergeCell ref="J72:J104"/>
    <mergeCell ref="B107:B110"/>
    <mergeCell ref="B111:B114"/>
    <mergeCell ref="H23:H24"/>
    <mergeCell ref="B47:B48"/>
    <mergeCell ref="F16:F18"/>
    <mergeCell ref="F19:F20"/>
  </mergeCells>
  <pageMargins left="0.7" right="0.37" top="0.62" bottom="0.22" header="0.23" footer="0.16"/>
  <pageSetup paperSize="5" scale="55" orientation="landscape" r:id="rId1"/>
  <rowBreaks count="1" manualBreakCount="1">
    <brk id="71" max="14" man="1"/>
  </rowBreaks>
  <ignoredErrors>
    <ignoredError sqref="G41:G45 G73:G74" numberStoredAsText="1"/>
  </ignoredErrors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D2:S34"/>
  <sheetViews>
    <sheetView topLeftCell="E16" workbookViewId="0">
      <selection activeCell="L31" sqref="L31"/>
    </sheetView>
  </sheetViews>
  <sheetFormatPr baseColWidth="10" defaultRowHeight="15" x14ac:dyDescent="0.25"/>
  <sheetData>
    <row r="2" spans="4:19" ht="15.75" thickBot="1" x14ac:dyDescent="0.3"/>
    <row r="3" spans="4:19" x14ac:dyDescent="0.25">
      <c r="D3" s="46" t="s">
        <v>146</v>
      </c>
      <c r="E3" s="47" t="s">
        <v>147</v>
      </c>
      <c r="F3" s="48" t="s">
        <v>148</v>
      </c>
      <c r="G3" s="52"/>
      <c r="H3" s="46" t="s">
        <v>149</v>
      </c>
      <c r="I3" s="47" t="s">
        <v>150</v>
      </c>
      <c r="J3" s="48" t="s">
        <v>151</v>
      </c>
      <c r="K3" s="54"/>
      <c r="L3" s="49" t="s">
        <v>152</v>
      </c>
      <c r="M3" s="50" t="s">
        <v>153</v>
      </c>
      <c r="N3" s="51" t="s">
        <v>154</v>
      </c>
      <c r="O3" s="55"/>
      <c r="P3" s="49" t="s">
        <v>155</v>
      </c>
      <c r="Q3" s="50" t="s">
        <v>156</v>
      </c>
      <c r="R3" s="51" t="s">
        <v>157</v>
      </c>
    </row>
    <row r="4" spans="4:19" x14ac:dyDescent="0.25">
      <c r="D4" s="3"/>
      <c r="E4" s="1">
        <v>100</v>
      </c>
      <c r="F4" s="4"/>
      <c r="G4" s="53">
        <f>+D4+E4+F4</f>
        <v>100</v>
      </c>
      <c r="H4" s="5"/>
      <c r="I4" s="1"/>
      <c r="J4" s="4">
        <v>150</v>
      </c>
      <c r="K4" s="53">
        <f>+H4+I4+J4</f>
        <v>150</v>
      </c>
      <c r="L4" s="5"/>
      <c r="M4" s="1"/>
      <c r="N4" s="4">
        <v>150</v>
      </c>
      <c r="O4" s="53">
        <f>+L4+M4+N4</f>
        <v>150</v>
      </c>
      <c r="P4" s="5">
        <v>100</v>
      </c>
      <c r="Q4" s="1"/>
      <c r="R4" s="6"/>
      <c r="S4">
        <f>+P4+Q4+R4</f>
        <v>100</v>
      </c>
    </row>
    <row r="5" spans="4:19" x14ac:dyDescent="0.25">
      <c r="D5" s="5"/>
      <c r="E5" s="1">
        <v>50</v>
      </c>
      <c r="F5" s="4">
        <v>50</v>
      </c>
      <c r="G5" s="53">
        <f t="shared" ref="G5:G17" si="0">+D5+E5+F5</f>
        <v>100</v>
      </c>
      <c r="H5" s="5">
        <v>50</v>
      </c>
      <c r="I5" s="1">
        <v>50</v>
      </c>
      <c r="J5" s="4">
        <v>50</v>
      </c>
      <c r="K5" s="53">
        <f t="shared" ref="K5:K17" si="1">+H5+I5+J5</f>
        <v>150</v>
      </c>
      <c r="L5" s="5">
        <v>50</v>
      </c>
      <c r="M5" s="1">
        <v>50</v>
      </c>
      <c r="N5" s="4">
        <v>50</v>
      </c>
      <c r="O5" s="53">
        <f t="shared" ref="O5:O17" si="2">+L5+M5+N5</f>
        <v>150</v>
      </c>
      <c r="P5" s="5">
        <v>50</v>
      </c>
      <c r="Q5" s="1">
        <v>50</v>
      </c>
      <c r="R5" s="4"/>
      <c r="S5">
        <f t="shared" ref="S5:S17" si="3">+P5+Q5+R5</f>
        <v>100</v>
      </c>
    </row>
    <row r="6" spans="4:19" x14ac:dyDescent="0.25">
      <c r="D6" s="5">
        <v>50</v>
      </c>
      <c r="E6" s="1">
        <v>50</v>
      </c>
      <c r="F6" s="4">
        <v>100</v>
      </c>
      <c r="G6" s="53">
        <f t="shared" si="0"/>
        <v>200</v>
      </c>
      <c r="H6" s="5">
        <v>100</v>
      </c>
      <c r="I6" s="1">
        <v>100</v>
      </c>
      <c r="J6" s="4">
        <v>100</v>
      </c>
      <c r="K6" s="53">
        <f t="shared" si="1"/>
        <v>300</v>
      </c>
      <c r="L6" s="5">
        <v>100</v>
      </c>
      <c r="M6" s="1">
        <v>100</v>
      </c>
      <c r="N6" s="4">
        <v>100</v>
      </c>
      <c r="O6" s="53">
        <f t="shared" si="2"/>
        <v>300</v>
      </c>
      <c r="P6" s="5">
        <v>100</v>
      </c>
      <c r="Q6" s="1">
        <v>50</v>
      </c>
      <c r="R6" s="4">
        <v>50</v>
      </c>
      <c r="S6">
        <f t="shared" si="3"/>
        <v>200</v>
      </c>
    </row>
    <row r="7" spans="4:19" x14ac:dyDescent="0.25">
      <c r="D7" s="5"/>
      <c r="E7" s="1"/>
      <c r="F7" s="4">
        <v>3</v>
      </c>
      <c r="G7" s="53">
        <f t="shared" si="0"/>
        <v>3</v>
      </c>
      <c r="H7" s="5"/>
      <c r="I7" s="1"/>
      <c r="J7" s="4">
        <v>3</v>
      </c>
      <c r="K7" s="53">
        <f t="shared" si="1"/>
        <v>3</v>
      </c>
      <c r="L7" s="5"/>
      <c r="M7" s="1"/>
      <c r="N7" s="4">
        <v>3</v>
      </c>
      <c r="O7" s="53">
        <f t="shared" si="2"/>
        <v>3</v>
      </c>
      <c r="P7" s="5"/>
      <c r="Q7" s="1"/>
      <c r="R7" s="4">
        <v>3</v>
      </c>
      <c r="S7">
        <f t="shared" si="3"/>
        <v>3</v>
      </c>
    </row>
    <row r="8" spans="4:19" x14ac:dyDescent="0.25">
      <c r="D8" s="5"/>
      <c r="E8" s="1"/>
      <c r="F8" s="4">
        <v>70</v>
      </c>
      <c r="G8" s="53">
        <f t="shared" si="0"/>
        <v>70</v>
      </c>
      <c r="H8" s="5"/>
      <c r="I8" s="1"/>
      <c r="J8" s="4">
        <v>250</v>
      </c>
      <c r="K8" s="53">
        <f t="shared" si="1"/>
        <v>250</v>
      </c>
      <c r="L8" s="5"/>
      <c r="M8" s="1"/>
      <c r="N8" s="4">
        <v>250</v>
      </c>
      <c r="O8" s="53">
        <f t="shared" si="2"/>
        <v>250</v>
      </c>
      <c r="P8" s="5"/>
      <c r="Q8" s="1"/>
      <c r="R8" s="4">
        <v>130</v>
      </c>
      <c r="S8">
        <f t="shared" si="3"/>
        <v>130</v>
      </c>
    </row>
    <row r="9" spans="4:19" x14ac:dyDescent="0.25">
      <c r="D9" s="5"/>
      <c r="E9" s="1"/>
      <c r="F9" s="4">
        <v>70</v>
      </c>
      <c r="G9" s="53">
        <f t="shared" si="0"/>
        <v>70</v>
      </c>
      <c r="H9" s="5"/>
      <c r="I9" s="1"/>
      <c r="J9" s="4">
        <v>250</v>
      </c>
      <c r="K9" s="53">
        <f t="shared" si="1"/>
        <v>250</v>
      </c>
      <c r="L9" s="5"/>
      <c r="M9" s="1"/>
      <c r="N9" s="4">
        <v>250</v>
      </c>
      <c r="O9" s="53">
        <f t="shared" si="2"/>
        <v>250</v>
      </c>
      <c r="P9" s="5"/>
      <c r="Q9" s="1"/>
      <c r="R9" s="4">
        <v>130</v>
      </c>
      <c r="S9">
        <f t="shared" si="3"/>
        <v>130</v>
      </c>
    </row>
    <row r="10" spans="4:19" x14ac:dyDescent="0.25">
      <c r="D10" s="5"/>
      <c r="E10" s="1"/>
      <c r="F10" s="4">
        <v>3</v>
      </c>
      <c r="G10" s="53">
        <f t="shared" si="0"/>
        <v>3</v>
      </c>
      <c r="H10" s="5"/>
      <c r="I10" s="1"/>
      <c r="J10" s="4">
        <v>3</v>
      </c>
      <c r="K10" s="53">
        <f t="shared" si="1"/>
        <v>3</v>
      </c>
      <c r="L10" s="5"/>
      <c r="M10" s="1"/>
      <c r="N10" s="4">
        <v>3</v>
      </c>
      <c r="O10" s="53">
        <f t="shared" si="2"/>
        <v>3</v>
      </c>
      <c r="P10" s="5"/>
      <c r="Q10" s="1"/>
      <c r="R10" s="4">
        <v>3</v>
      </c>
      <c r="S10">
        <f t="shared" si="3"/>
        <v>3</v>
      </c>
    </row>
    <row r="11" spans="4:19" x14ac:dyDescent="0.25">
      <c r="D11" s="5"/>
      <c r="E11" s="1"/>
      <c r="F11" s="4">
        <v>70</v>
      </c>
      <c r="G11" s="53">
        <f t="shared" si="0"/>
        <v>70</v>
      </c>
      <c r="H11" s="5"/>
      <c r="I11" s="1"/>
      <c r="J11" s="4">
        <v>250</v>
      </c>
      <c r="K11" s="53">
        <f t="shared" si="1"/>
        <v>250</v>
      </c>
      <c r="L11" s="5"/>
      <c r="M11" s="1"/>
      <c r="N11" s="4">
        <v>250</v>
      </c>
      <c r="O11" s="53">
        <f t="shared" si="2"/>
        <v>250</v>
      </c>
      <c r="P11" s="5"/>
      <c r="Q11" s="1"/>
      <c r="R11" s="4">
        <v>130</v>
      </c>
      <c r="S11">
        <f t="shared" si="3"/>
        <v>130</v>
      </c>
    </row>
    <row r="12" spans="4:19" x14ac:dyDescent="0.25">
      <c r="D12" s="7"/>
      <c r="E12" s="2"/>
      <c r="F12" s="4">
        <v>10</v>
      </c>
      <c r="G12" s="53">
        <f t="shared" si="0"/>
        <v>10</v>
      </c>
      <c r="H12" s="5"/>
      <c r="I12" s="1"/>
      <c r="J12" s="4">
        <v>15</v>
      </c>
      <c r="K12" s="53">
        <f t="shared" si="1"/>
        <v>15</v>
      </c>
      <c r="L12" s="8"/>
      <c r="M12" s="1"/>
      <c r="N12" s="4">
        <v>10</v>
      </c>
      <c r="O12" s="53">
        <f t="shared" si="2"/>
        <v>10</v>
      </c>
      <c r="P12" s="5"/>
      <c r="Q12" s="1"/>
      <c r="R12" s="4">
        <v>5</v>
      </c>
      <c r="S12">
        <f t="shared" si="3"/>
        <v>5</v>
      </c>
    </row>
    <row r="13" spans="4:19" x14ac:dyDescent="0.25">
      <c r="D13" s="7">
        <v>5</v>
      </c>
      <c r="E13" s="2">
        <v>10</v>
      </c>
      <c r="F13" s="9">
        <v>10</v>
      </c>
      <c r="G13" s="53">
        <f t="shared" si="0"/>
        <v>25</v>
      </c>
      <c r="H13" s="7">
        <v>5</v>
      </c>
      <c r="I13" s="2">
        <v>10</v>
      </c>
      <c r="J13" s="9">
        <v>10</v>
      </c>
      <c r="K13" s="53">
        <f t="shared" si="1"/>
        <v>25</v>
      </c>
      <c r="L13" s="7">
        <v>5</v>
      </c>
      <c r="M13" s="2">
        <v>10</v>
      </c>
      <c r="N13" s="9">
        <v>10</v>
      </c>
      <c r="O13" s="53">
        <f t="shared" si="2"/>
        <v>25</v>
      </c>
      <c r="P13" s="7">
        <v>5</v>
      </c>
      <c r="Q13" s="2">
        <v>10</v>
      </c>
      <c r="R13" s="9">
        <v>10</v>
      </c>
      <c r="S13">
        <f t="shared" si="3"/>
        <v>25</v>
      </c>
    </row>
    <row r="14" spans="4:19" x14ac:dyDescent="0.25">
      <c r="D14" s="7">
        <v>5</v>
      </c>
      <c r="E14" s="2">
        <v>10</v>
      </c>
      <c r="F14" s="9">
        <v>10</v>
      </c>
      <c r="G14" s="53">
        <f t="shared" si="0"/>
        <v>25</v>
      </c>
      <c r="H14" s="7">
        <v>5</v>
      </c>
      <c r="I14" s="2">
        <v>10</v>
      </c>
      <c r="J14" s="9">
        <v>10</v>
      </c>
      <c r="K14" s="53">
        <f t="shared" si="1"/>
        <v>25</v>
      </c>
      <c r="L14" s="7">
        <v>5</v>
      </c>
      <c r="M14" s="2">
        <v>10</v>
      </c>
      <c r="N14" s="9">
        <v>10</v>
      </c>
      <c r="O14" s="53">
        <f t="shared" si="2"/>
        <v>25</v>
      </c>
      <c r="P14" s="7">
        <v>5</v>
      </c>
      <c r="Q14" s="2">
        <v>10</v>
      </c>
      <c r="R14" s="9">
        <v>10</v>
      </c>
      <c r="S14">
        <f t="shared" si="3"/>
        <v>25</v>
      </c>
    </row>
    <row r="15" spans="4:19" x14ac:dyDescent="0.25">
      <c r="D15" s="7"/>
      <c r="E15" s="2"/>
      <c r="F15" s="4">
        <v>4</v>
      </c>
      <c r="G15" s="53">
        <f t="shared" si="0"/>
        <v>4</v>
      </c>
      <c r="H15" s="5"/>
      <c r="I15" s="1"/>
      <c r="J15" s="4">
        <v>4</v>
      </c>
      <c r="K15" s="53">
        <f t="shared" si="1"/>
        <v>4</v>
      </c>
      <c r="L15" s="5"/>
      <c r="M15" s="1"/>
      <c r="N15" s="4">
        <v>4</v>
      </c>
      <c r="O15" s="53">
        <f t="shared" si="2"/>
        <v>4</v>
      </c>
      <c r="P15" s="5"/>
      <c r="Q15" s="1"/>
      <c r="R15" s="4">
        <v>4</v>
      </c>
      <c r="S15">
        <f t="shared" si="3"/>
        <v>4</v>
      </c>
    </row>
    <row r="16" spans="4:19" x14ac:dyDescent="0.25">
      <c r="D16" s="7">
        <v>1</v>
      </c>
      <c r="E16" s="2"/>
      <c r="F16" s="4"/>
      <c r="G16" s="53">
        <f t="shared" si="0"/>
        <v>1</v>
      </c>
      <c r="H16" s="5">
        <v>1</v>
      </c>
      <c r="I16" s="1"/>
      <c r="J16" s="4"/>
      <c r="K16" s="53">
        <f t="shared" si="1"/>
        <v>1</v>
      </c>
      <c r="L16" s="5">
        <v>1</v>
      </c>
      <c r="M16" s="1"/>
      <c r="N16" s="4"/>
      <c r="O16" s="53">
        <f t="shared" si="2"/>
        <v>1</v>
      </c>
      <c r="P16" s="5">
        <v>1</v>
      </c>
      <c r="Q16" s="1"/>
      <c r="R16" s="10"/>
      <c r="S16">
        <f t="shared" si="3"/>
        <v>1</v>
      </c>
    </row>
    <row r="17" spans="4:19" ht="15.75" thickBot="1" x14ac:dyDescent="0.3">
      <c r="D17" s="11"/>
      <c r="E17" s="12"/>
      <c r="F17" s="13">
        <v>2</v>
      </c>
      <c r="G17" s="53">
        <f t="shared" si="0"/>
        <v>2</v>
      </c>
      <c r="H17" s="14"/>
      <c r="I17" s="15"/>
      <c r="J17" s="16">
        <v>4</v>
      </c>
      <c r="K17" s="53">
        <f t="shared" si="1"/>
        <v>4</v>
      </c>
      <c r="L17" s="17"/>
      <c r="M17" s="15"/>
      <c r="N17" s="13">
        <v>4</v>
      </c>
      <c r="O17" s="53">
        <f t="shared" si="2"/>
        <v>4</v>
      </c>
      <c r="P17" s="14"/>
      <c r="Q17" s="15"/>
      <c r="R17" s="13">
        <v>2</v>
      </c>
      <c r="S17">
        <f t="shared" si="3"/>
        <v>2</v>
      </c>
    </row>
    <row r="21" spans="4:19" x14ac:dyDescent="0.25">
      <c r="F21" s="53">
        <v>100</v>
      </c>
      <c r="G21" s="53">
        <v>150</v>
      </c>
      <c r="H21" s="53">
        <v>150</v>
      </c>
      <c r="I21">
        <v>100</v>
      </c>
    </row>
    <row r="22" spans="4:19" x14ac:dyDescent="0.25">
      <c r="F22" s="53">
        <v>100</v>
      </c>
      <c r="G22" s="53">
        <v>150</v>
      </c>
      <c r="H22" s="53">
        <v>150</v>
      </c>
      <c r="I22">
        <v>100</v>
      </c>
    </row>
    <row r="23" spans="4:19" x14ac:dyDescent="0.25">
      <c r="F23" s="53">
        <v>200</v>
      </c>
      <c r="G23" s="53">
        <v>300</v>
      </c>
      <c r="H23" s="53">
        <v>300</v>
      </c>
      <c r="I23">
        <v>200</v>
      </c>
    </row>
    <row r="24" spans="4:19" x14ac:dyDescent="0.25">
      <c r="F24" s="53">
        <v>3</v>
      </c>
      <c r="G24" s="53">
        <v>3</v>
      </c>
      <c r="H24" s="53">
        <v>3</v>
      </c>
      <c r="I24">
        <v>3</v>
      </c>
    </row>
    <row r="25" spans="4:19" x14ac:dyDescent="0.25">
      <c r="F25" s="53">
        <v>70</v>
      </c>
      <c r="G25" s="53">
        <v>250</v>
      </c>
      <c r="H25" s="53">
        <v>250</v>
      </c>
      <c r="I25">
        <v>130</v>
      </c>
    </row>
    <row r="26" spans="4:19" x14ac:dyDescent="0.25">
      <c r="F26" s="53">
        <v>70</v>
      </c>
      <c r="G26" s="53">
        <v>250</v>
      </c>
      <c r="H26" s="53">
        <v>250</v>
      </c>
      <c r="I26">
        <v>130</v>
      </c>
    </row>
    <row r="27" spans="4:19" x14ac:dyDescent="0.25">
      <c r="F27" s="53">
        <v>3</v>
      </c>
      <c r="G27" s="53">
        <v>3</v>
      </c>
      <c r="H27" s="53">
        <v>3</v>
      </c>
      <c r="I27">
        <v>3</v>
      </c>
    </row>
    <row r="28" spans="4:19" x14ac:dyDescent="0.25">
      <c r="F28" s="53">
        <v>70</v>
      </c>
      <c r="G28" s="53">
        <v>250</v>
      </c>
      <c r="H28" s="53">
        <v>250</v>
      </c>
      <c r="I28">
        <v>130</v>
      </c>
    </row>
    <row r="29" spans="4:19" x14ac:dyDescent="0.25">
      <c r="F29" s="53">
        <v>10</v>
      </c>
      <c r="G29" s="53">
        <v>15</v>
      </c>
      <c r="H29" s="53">
        <v>10</v>
      </c>
      <c r="I29">
        <v>5</v>
      </c>
    </row>
    <row r="30" spans="4:19" x14ac:dyDescent="0.25">
      <c r="F30" s="53">
        <v>25</v>
      </c>
      <c r="G30" s="53">
        <v>25</v>
      </c>
      <c r="H30" s="53">
        <v>25</v>
      </c>
      <c r="I30">
        <v>25</v>
      </c>
    </row>
    <row r="31" spans="4:19" x14ac:dyDescent="0.25">
      <c r="F31" s="53">
        <v>25</v>
      </c>
      <c r="G31" s="53">
        <v>25</v>
      </c>
      <c r="H31" s="53">
        <v>25</v>
      </c>
      <c r="I31">
        <v>25</v>
      </c>
    </row>
    <row r="32" spans="4:19" x14ac:dyDescent="0.25">
      <c r="F32" s="53">
        <v>4</v>
      </c>
      <c r="G32" s="53">
        <v>4</v>
      </c>
      <c r="H32" s="53">
        <v>4</v>
      </c>
      <c r="I32">
        <v>4</v>
      </c>
    </row>
    <row r="33" spans="6:9" x14ac:dyDescent="0.25">
      <c r="F33" s="53">
        <v>1</v>
      </c>
      <c r="G33" s="53">
        <v>1</v>
      </c>
      <c r="H33" s="53">
        <v>1</v>
      </c>
      <c r="I33">
        <v>1</v>
      </c>
    </row>
    <row r="34" spans="6:9" x14ac:dyDescent="0.25">
      <c r="F34" s="53">
        <v>2</v>
      </c>
      <c r="G34" s="53">
        <v>4</v>
      </c>
      <c r="H34" s="53">
        <v>4</v>
      </c>
      <c r="I34">
        <v>2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MATRIZ POA, 2023</vt:lpstr>
      <vt:lpstr>Hoja1</vt:lpstr>
      <vt:lpstr>'MATRIZ POA,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Dianela Figueroa</dc:creator>
  <cp:lastModifiedBy>Jennifer Segura</cp:lastModifiedBy>
  <cp:lastPrinted>2023-10-16T13:46:08Z</cp:lastPrinted>
  <dcterms:created xsi:type="dcterms:W3CDTF">2017-08-21T18:14:40Z</dcterms:created>
  <dcterms:modified xsi:type="dcterms:W3CDTF">2023-10-18T18:27:16Z</dcterms:modified>
</cp:coreProperties>
</file>