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370" windowHeight="0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D105" i="3" l="1"/>
  <c r="E34" i="3"/>
  <c r="D19" i="3" l="1"/>
  <c r="D96" i="3"/>
  <c r="D71" i="3"/>
  <c r="E71" i="3" s="1"/>
  <c r="D110" i="3" l="1"/>
  <c r="E110" i="3" s="1"/>
  <c r="E19" i="3"/>
  <c r="C71" i="3"/>
  <c r="E118" i="3" l="1"/>
  <c r="C45" i="3"/>
  <c r="C34" i="3" s="1"/>
  <c r="C19" i="3" l="1"/>
  <c r="F19" i="3" l="1"/>
  <c r="C96" i="3"/>
  <c r="C110" i="3" l="1"/>
  <c r="C112" i="3"/>
  <c r="C114" i="3" s="1"/>
</calcChain>
</file>

<file path=xl/sharedStrings.xml><?xml version="1.0" encoding="utf-8"?>
<sst xmlns="http://schemas.openxmlformats.org/spreadsheetml/2006/main" count="108" uniqueCount="107">
  <si>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</si>
  <si>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</si>
  <si>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</si>
  <si>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</si>
  <si>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</si>
  <si>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</si>
  <si>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</si>
  <si>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</si>
  <si>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</si>
  <si>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</si>
  <si>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</si>
  <si>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</si>
  <si>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</si>
  <si>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</si>
  <si>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</si>
  <si>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</si>
  <si>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</si>
  <si>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</si>
  <si>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</si>
  <si>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</si>
  <si>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</si>
  <si>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</si>
  <si>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</si>
  <si>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</si>
  <si>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</si>
  <si>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</si>
  <si>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</si>
  <si>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</si>
  <si>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</si>
  <si>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</si>
  <si>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</si>
  <si>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</si>
  <si>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</si>
  <si>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</si>
  <si>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</si>
  <si>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</si>
  <si>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</si>
  <si>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</si>
  <si>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</si>
  <si>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</si>
  <si>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</si>
  <si>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</si>
  <si>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</si>
  <si>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</si>
  <si>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</si>
  <si>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</si>
  <si>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</si>
  <si>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</si>
  <si>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</si>
  <si>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</si>
  <si>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</si>
  <si>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</si>
  <si>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</si>
  <si>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</si>
  <si>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</si>
  <si>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</si>
  <si>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</si>
  <si>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</si>
  <si>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</si>
  <si>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</si>
  <si>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</si>
  <si>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</si>
  <si>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</si>
  <si>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</si>
  <si>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</si>
  <si>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</si>
  <si>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</si>
  <si>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</si>
  <si>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</si>
  <si>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</si>
  <si>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</si>
  <si>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</si>
  <si>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</si>
  <si>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</si>
  <si>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</si>
  <si>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</si>
  <si>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</si>
  <si>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</si>
  <si>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</si>
  <si>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</si>
  <si>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</si>
  <si>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</si>
  <si>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</si>
  <si>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</si>
  <si>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</si>
  <si>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</si>
  <si>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</si>
  <si>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</si>
  <si>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</si>
  <si>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</si>
  <si>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</si>
  <si>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</si>
  <si>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</si>
  <si>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</si>
  <si>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</si>
  <si>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</si>
  <si>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</si>
  <si>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</si>
  <si>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</si>
  <si>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2.2.5.-AQULILER DE ARRENDAMIENTOS POR DERECHOS DE USOS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</si>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</sst>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6" fillId="2" borderId="0" xfId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4" fontId="19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164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20" fillId="2" borderId="0" xfId="1" applyFont="1" applyFill="1" applyBorder="1" applyAlignment="1">
      <alignment vertical="center"/>
    </xf>
    <xf numFmtId="164" fontId="21" fillId="2" borderId="0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4340010</xdr:colOff>
      <xdr:row>0</xdr:row>
      <xdr:rowOff>237151</xdr:rowOff>
    </xdr:from>
    <xdr:to>
      <xdr:col>2</xdr:col>
      <xdr:colOff>710426</xdr:colOff>
      <xdr:row>6</xdr:row>
      <xdr:rowOff>403838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885" y="237151"/>
          <a:ext cx="5736666" cy="278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5"/>
  <sheetViews>
    <sheetView tabSelected="1" view="pageBreakPreview" zoomScale="44" zoomScaleNormal="44" zoomScaleSheetLayoutView="44" workbookViewId="0">
      <selection activeCell="D107" sqref="D107"/>
    </sheetView>
  </sheetViews>
  <sheetFormatPr baseColWidth="10" defaultColWidth="11" defaultRowHeight="34.5" x14ac:dyDescent="0.45"/>
  <cols>
    <col min="1" max="1" width="24.85546875" style="1" customWidth="1"/>
    <col min="2" max="2" width="140.5703125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5" t="s">
        <v>0</v>
      </c>
      <c r="B8" s="55"/>
      <c r="C8" s="55"/>
      <c r="D8" s="55"/>
      <c r="E8" s="23"/>
    </row>
    <row r="9" spans="1:6" ht="44.25" customHeight="1" x14ac:dyDescent="0.7">
      <c r="A9" s="55" t="s">
        <v>1</v>
      </c>
      <c r="B9" s="55"/>
      <c r="C9" s="55"/>
      <c r="D9" s="55"/>
      <c r="E9" s="23"/>
    </row>
    <row r="10" spans="1:6" ht="60" x14ac:dyDescent="0.8">
      <c r="A10" s="55"/>
      <c r="B10" s="55"/>
      <c r="C10" s="55"/>
      <c r="D10" s="1"/>
      <c r="E10" s="11"/>
    </row>
    <row r="11" spans="1:6" ht="44.25" customHeight="1" x14ac:dyDescent="0.7">
      <c r="A11" s="55" t="s">
        <v>2</v>
      </c>
      <c r="B11" s="55"/>
      <c r="C11" s="55"/>
      <c r="D11" s="55"/>
      <c r="E11" s="23"/>
    </row>
    <row r="12" spans="1:6" ht="58.5" x14ac:dyDescent="0.7">
      <c r="A12" s="55">
        <v>2023</v>
      </c>
      <c r="B12" s="55"/>
      <c r="C12" s="55"/>
      <c r="D12" s="55"/>
      <c r="E12" s="23"/>
    </row>
    <row r="13" spans="1:6" ht="44.25" customHeight="1" x14ac:dyDescent="0.7">
      <c r="A13" s="59" t="s">
        <v>3</v>
      </c>
      <c r="B13" s="59"/>
      <c r="C13" s="59"/>
      <c r="D13" s="59"/>
      <c r="E13" s="23"/>
    </row>
    <row r="14" spans="1:6" ht="44.25" customHeight="1" x14ac:dyDescent="0.7">
      <c r="A14" s="59" t="s">
        <v>79</v>
      </c>
      <c r="B14" s="59"/>
      <c r="C14" s="59"/>
      <c r="D14" s="59"/>
      <c r="E14" s="23"/>
    </row>
    <row r="15" spans="1:6" s="2" customFormat="1" ht="81.75" customHeight="1" x14ac:dyDescent="0.6">
      <c r="A15" s="57"/>
      <c r="B15" s="58" t="s">
        <v>4</v>
      </c>
      <c r="C15" s="56" t="s">
        <v>80</v>
      </c>
      <c r="D15" s="56" t="s">
        <v>81</v>
      </c>
      <c r="E15" s="20"/>
      <c r="F15" s="18"/>
    </row>
    <row r="16" spans="1:6" ht="54.95" customHeight="1" x14ac:dyDescent="0.45">
      <c r="A16" s="57"/>
      <c r="B16" s="58"/>
      <c r="C16" s="56"/>
      <c r="D16" s="56"/>
      <c r="E16" s="20"/>
    </row>
    <row r="17" spans="1:7" s="3" customFormat="1" ht="54.95" customHeight="1" x14ac:dyDescent="0.5">
      <c r="A17" s="54" t="s">
        <v>5</v>
      </c>
      <c r="B17" s="54"/>
      <c r="C17" s="49"/>
      <c r="D17" s="32"/>
      <c r="E17" s="10"/>
      <c r="F17" s="18"/>
    </row>
    <row r="18" spans="1:7" ht="90" x14ac:dyDescent="1.1499999999999999">
      <c r="A18" s="50" t="s">
        <v>6</v>
      </c>
      <c r="B18" s="50"/>
      <c r="C18" s="50"/>
      <c r="D18" s="32"/>
      <c r="E18" s="25"/>
    </row>
    <row r="19" spans="1:7" s="4" customFormat="1" ht="35.25" x14ac:dyDescent="0.45">
      <c r="A19" s="50" t="s">
        <v>7</v>
      </c>
      <c r="B19" s="50"/>
      <c r="C19" s="14">
        <f>SUM(C20:C32)</f>
        <v>230366928</v>
      </c>
      <c r="D19" s="14">
        <f>SUM(D20:D32)</f>
        <v>1491646</v>
      </c>
      <c r="E19" s="15">
        <f>D19-1491646</f>
        <v>0</v>
      </c>
      <c r="F19" s="19">
        <f>230366928-E19</f>
        <v>230366928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5064240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-267600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360000</v>
      </c>
      <c r="E22" s="21"/>
      <c r="F22" s="19"/>
    </row>
    <row r="23" spans="1:7" s="4" customFormat="1" ht="69" x14ac:dyDescent="0.45">
      <c r="A23" s="12"/>
      <c r="B23" s="12" t="s">
        <v>9</v>
      </c>
      <c r="C23" s="33">
        <v>2904000</v>
      </c>
      <c r="D23" s="21">
        <v>-854000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-1300000</v>
      </c>
      <c r="E25" s="21"/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-1000000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184800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134200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160000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0" t="s">
        <v>14</v>
      </c>
      <c r="B34" s="50"/>
      <c r="C34" s="14">
        <f>SUM(C35:C69)</f>
        <v>52257070</v>
      </c>
      <c r="D34" s="14">
        <f>SUM(D35:D69)</f>
        <v>13492799.67</v>
      </c>
      <c r="E34" s="15">
        <f>13929199.67-D34</f>
        <v>436400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-700000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-643000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125000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100000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400000</v>
      </c>
      <c r="E40" s="21"/>
      <c r="F40" s="19"/>
    </row>
    <row r="41" spans="1:7" s="4" customFormat="1" x14ac:dyDescent="0.45">
      <c r="A41" s="12"/>
      <c r="B41" s="12" t="s">
        <v>100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-4575000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25000</v>
      </c>
      <c r="E45" s="15"/>
      <c r="F45" s="19"/>
    </row>
    <row r="46" spans="1:7" s="4" customFormat="1" x14ac:dyDescent="0.45">
      <c r="A46" s="12"/>
      <c r="B46" s="12" t="s">
        <v>102</v>
      </c>
      <c r="C46" s="34"/>
      <c r="D46" s="21">
        <v>320000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280000</v>
      </c>
      <c r="E47" s="15"/>
      <c r="F47" s="19"/>
    </row>
    <row r="48" spans="1:7" s="4" customFormat="1" ht="69" x14ac:dyDescent="0.45">
      <c r="A48" s="12"/>
      <c r="B48" s="12" t="s">
        <v>97</v>
      </c>
      <c r="C48" s="34">
        <v>50000</v>
      </c>
      <c r="D48" s="21">
        <v>0</v>
      </c>
      <c r="E48" s="15"/>
      <c r="F48" s="19"/>
    </row>
    <row r="49" spans="1:6" s="4" customFormat="1" ht="69" x14ac:dyDescent="0.45">
      <c r="A49" s="12"/>
      <c r="B49" s="12" t="s">
        <v>99</v>
      </c>
      <c r="C49" s="34">
        <v>0</v>
      </c>
      <c r="D49" s="21">
        <v>503600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184000</v>
      </c>
      <c r="E53" s="21"/>
      <c r="F53" s="19"/>
    </row>
    <row r="54" spans="1:6" s="4" customFormat="1" ht="103.5" x14ac:dyDescent="0.45">
      <c r="A54" s="12"/>
      <c r="B54" s="12" t="s">
        <v>26</v>
      </c>
      <c r="C54" s="34">
        <v>2900000</v>
      </c>
      <c r="D54" s="21">
        <v>8111230.8700000001</v>
      </c>
      <c r="E54" s="21"/>
      <c r="F54" s="19"/>
    </row>
    <row r="55" spans="1:6" s="4" customFormat="1" ht="69" x14ac:dyDescent="0.45">
      <c r="A55" s="12"/>
      <c r="B55" s="12" t="s">
        <v>101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848432.3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1500000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-309680</v>
      </c>
      <c r="E60" s="21"/>
      <c r="F60" s="19"/>
    </row>
    <row r="61" spans="1:6" s="4" customFormat="1" x14ac:dyDescent="0.45">
      <c r="A61" s="12"/>
      <c r="B61" s="12" t="s">
        <v>32</v>
      </c>
      <c r="C61" s="33">
        <v>0</v>
      </c>
      <c r="D61" s="21">
        <v>3700000</v>
      </c>
      <c r="E61" s="21"/>
      <c r="F61" s="19"/>
    </row>
    <row r="62" spans="1:6" s="4" customFormat="1" x14ac:dyDescent="0.45">
      <c r="A62" s="12"/>
      <c r="B62" s="12" t="s">
        <v>71</v>
      </c>
      <c r="C62" s="33">
        <v>50000</v>
      </c>
      <c r="D62" s="21">
        <v>850000</v>
      </c>
      <c r="E62" s="21"/>
      <c r="F62" s="19"/>
    </row>
    <row r="63" spans="1:6" s="4" customFormat="1" x14ac:dyDescent="0.45">
      <c r="A63" s="12"/>
      <c r="B63" s="35" t="s">
        <v>33</v>
      </c>
      <c r="C63" s="33">
        <v>2500000</v>
      </c>
      <c r="D63" s="21">
        <v>943000</v>
      </c>
      <c r="E63" s="21"/>
      <c r="F63" s="19"/>
    </row>
    <row r="64" spans="1:6" s="4" customFormat="1" x14ac:dyDescent="0.45">
      <c r="A64" s="12"/>
      <c r="B64" s="12" t="s">
        <v>34</v>
      </c>
      <c r="C64" s="33">
        <v>225123</v>
      </c>
      <c r="D64" s="21">
        <v>74876.5</v>
      </c>
      <c r="E64" s="21"/>
      <c r="F64" s="19"/>
    </row>
    <row r="65" spans="1:6" s="4" customFormat="1" ht="69" x14ac:dyDescent="0.45">
      <c r="A65" s="12"/>
      <c r="B65" s="12" t="s">
        <v>85</v>
      </c>
      <c r="C65" s="33">
        <v>0</v>
      </c>
      <c r="D65" s="21">
        <v>930000</v>
      </c>
      <c r="E65" s="21"/>
      <c r="F65" s="19"/>
    </row>
    <row r="66" spans="1:6" s="4" customFormat="1" ht="69" x14ac:dyDescent="0.45">
      <c r="A66" s="12"/>
      <c r="B66" s="12" t="s">
        <v>98</v>
      </c>
      <c r="C66" s="33">
        <v>0</v>
      </c>
      <c r="D66" s="21">
        <v>200000</v>
      </c>
      <c r="E66" s="21"/>
      <c r="F66" s="19"/>
    </row>
    <row r="67" spans="1:6" s="4" customFormat="1" x14ac:dyDescent="0.45">
      <c r="A67" s="12"/>
      <c r="B67" s="12" t="s">
        <v>103</v>
      </c>
      <c r="C67" s="33"/>
      <c r="D67" s="21">
        <v>211000</v>
      </c>
      <c r="E67" s="21"/>
      <c r="F67" s="19"/>
    </row>
    <row r="68" spans="1:6" s="4" customFormat="1" x14ac:dyDescent="0.45">
      <c r="A68" s="12"/>
      <c r="B68" s="12" t="s">
        <v>104</v>
      </c>
      <c r="C68" s="33">
        <v>8648165</v>
      </c>
      <c r="D68" s="21">
        <v>3320000</v>
      </c>
      <c r="E68" s="21"/>
      <c r="F68" s="19"/>
    </row>
    <row r="69" spans="1:6" s="4" customFormat="1" x14ac:dyDescent="0.45">
      <c r="A69" s="12"/>
      <c r="B69" s="12" t="s">
        <v>86</v>
      </c>
      <c r="C69" s="33"/>
      <c r="D69" s="21">
        <v>350000</v>
      </c>
      <c r="E69" s="21"/>
      <c r="F69" s="19"/>
    </row>
    <row r="70" spans="1:6" s="4" customFormat="1" x14ac:dyDescent="0.45">
      <c r="A70" s="12"/>
      <c r="B70" s="12"/>
      <c r="C70" s="33"/>
      <c r="D70" s="15"/>
      <c r="E70" s="15"/>
      <c r="F70" s="19"/>
    </row>
    <row r="71" spans="1:6" s="4" customFormat="1" ht="35.25" x14ac:dyDescent="0.45">
      <c r="A71" s="50" t="s">
        <v>35</v>
      </c>
      <c r="B71" s="50"/>
      <c r="C71" s="14">
        <f>SUM(C72:C94)</f>
        <v>21455788</v>
      </c>
      <c r="D71" s="14">
        <f>SUM(D72:D94)</f>
        <v>-727109.85999999987</v>
      </c>
      <c r="E71" s="15">
        <f>-727109.86-D71</f>
        <v>0</v>
      </c>
      <c r="F71" s="19"/>
    </row>
    <row r="72" spans="1:6" s="4" customFormat="1" ht="69" x14ac:dyDescent="0.45">
      <c r="A72" s="12"/>
      <c r="B72" s="12" t="s">
        <v>36</v>
      </c>
      <c r="C72" s="34">
        <v>900000</v>
      </c>
      <c r="D72" s="21">
        <v>-100000</v>
      </c>
      <c r="E72" s="22"/>
      <c r="F72" s="19"/>
    </row>
    <row r="73" spans="1:6" s="4" customFormat="1" x14ac:dyDescent="0.45">
      <c r="A73" s="12"/>
      <c r="B73" s="12" t="s">
        <v>72</v>
      </c>
      <c r="C73" s="34">
        <v>0</v>
      </c>
      <c r="D73" s="21">
        <v>300000</v>
      </c>
      <c r="E73" s="22"/>
      <c r="F73" s="19"/>
    </row>
    <row r="74" spans="1:6" s="4" customFormat="1" x14ac:dyDescent="0.45">
      <c r="A74" s="12"/>
      <c r="B74" s="12" t="s">
        <v>73</v>
      </c>
      <c r="C74" s="34">
        <v>0</v>
      </c>
      <c r="D74" s="21">
        <v>850000</v>
      </c>
      <c r="E74" s="22"/>
      <c r="F74" s="19"/>
    </row>
    <row r="75" spans="1:6" s="4" customFormat="1" x14ac:dyDescent="0.45">
      <c r="A75" s="12"/>
      <c r="B75" s="12" t="s">
        <v>96</v>
      </c>
      <c r="C75" s="34">
        <v>0</v>
      </c>
      <c r="D75" s="21">
        <v>800000</v>
      </c>
      <c r="E75" s="22"/>
      <c r="F75" s="19"/>
    </row>
    <row r="76" spans="1:6" s="4" customFormat="1" x14ac:dyDescent="0.45">
      <c r="A76" s="12"/>
      <c r="B76" s="12" t="s">
        <v>58</v>
      </c>
      <c r="C76" s="34">
        <v>2010000</v>
      </c>
      <c r="D76" s="21">
        <v>-1010000</v>
      </c>
      <c r="E76" s="21"/>
      <c r="F76" s="19"/>
    </row>
    <row r="77" spans="1:6" s="4" customFormat="1" x14ac:dyDescent="0.45">
      <c r="A77" s="12"/>
      <c r="B77" s="12" t="s">
        <v>57</v>
      </c>
      <c r="C77" s="33">
        <v>0</v>
      </c>
      <c r="D77" s="36">
        <v>531734</v>
      </c>
      <c r="E77" s="21"/>
      <c r="F77" s="19"/>
    </row>
    <row r="78" spans="1:6" s="4" customFormat="1" x14ac:dyDescent="0.45">
      <c r="A78" s="12"/>
      <c r="B78" s="12" t="s">
        <v>37</v>
      </c>
      <c r="C78" s="33">
        <v>1236900</v>
      </c>
      <c r="D78" s="21">
        <v>481544.14</v>
      </c>
      <c r="E78" s="21"/>
      <c r="F78" s="19"/>
    </row>
    <row r="79" spans="1:6" s="4" customFormat="1" x14ac:dyDescent="0.45">
      <c r="A79" s="12"/>
      <c r="B79" s="12" t="s">
        <v>38</v>
      </c>
      <c r="C79" s="33">
        <v>0</v>
      </c>
      <c r="D79" s="21">
        <v>100000</v>
      </c>
      <c r="E79" s="21"/>
      <c r="F79" s="19"/>
    </row>
    <row r="80" spans="1:6" s="4" customFormat="1" x14ac:dyDescent="0.45">
      <c r="A80" s="12"/>
      <c r="B80" s="12" t="s">
        <v>59</v>
      </c>
      <c r="C80" s="33">
        <v>0</v>
      </c>
      <c r="D80" s="21">
        <v>30000</v>
      </c>
      <c r="E80" s="21"/>
      <c r="F80" s="19"/>
    </row>
    <row r="81" spans="1:6" s="4" customFormat="1" x14ac:dyDescent="0.45">
      <c r="A81" s="12"/>
      <c r="B81" s="12" t="s">
        <v>105</v>
      </c>
      <c r="C81" s="33"/>
      <c r="D81" s="21">
        <v>500000</v>
      </c>
      <c r="E81" s="21"/>
      <c r="F81" s="19"/>
    </row>
    <row r="82" spans="1:6" s="4" customFormat="1" x14ac:dyDescent="0.45">
      <c r="A82" s="12"/>
      <c r="B82" s="12" t="s">
        <v>74</v>
      </c>
      <c r="C82" s="33">
        <v>0</v>
      </c>
      <c r="D82" s="21">
        <v>45100</v>
      </c>
      <c r="E82" s="21"/>
      <c r="F82" s="19"/>
    </row>
    <row r="83" spans="1:6" s="4" customFormat="1" x14ac:dyDescent="0.45">
      <c r="A83" s="12"/>
      <c r="B83" s="12" t="s">
        <v>82</v>
      </c>
      <c r="C83" s="34">
        <v>100000</v>
      </c>
      <c r="D83" s="21">
        <v>-30000</v>
      </c>
      <c r="E83" s="21"/>
      <c r="F83" s="19"/>
    </row>
    <row r="84" spans="1:6" s="4" customFormat="1" x14ac:dyDescent="0.45">
      <c r="A84" s="12"/>
      <c r="B84" s="12" t="s">
        <v>39</v>
      </c>
      <c r="C84" s="34">
        <v>14080000</v>
      </c>
      <c r="D84" s="21">
        <v>-3080000</v>
      </c>
      <c r="E84" s="21"/>
      <c r="F84" s="19"/>
    </row>
    <row r="85" spans="1:6" s="4" customFormat="1" x14ac:dyDescent="0.45">
      <c r="A85" s="12"/>
      <c r="B85" s="12" t="s">
        <v>61</v>
      </c>
      <c r="C85" s="34">
        <v>300000</v>
      </c>
      <c r="D85" s="21">
        <v>-200000</v>
      </c>
      <c r="E85" s="21"/>
      <c r="F85" s="19"/>
    </row>
    <row r="86" spans="1:6" s="4" customFormat="1" x14ac:dyDescent="0.45">
      <c r="A86" s="12"/>
      <c r="B86" s="12" t="s">
        <v>60</v>
      </c>
      <c r="C86" s="34">
        <v>0</v>
      </c>
      <c r="D86" s="21">
        <v>150000</v>
      </c>
      <c r="E86" s="21"/>
      <c r="F86" s="19"/>
    </row>
    <row r="87" spans="1:6" s="4" customFormat="1" ht="69" x14ac:dyDescent="0.45">
      <c r="A87" s="12"/>
      <c r="B87" s="12" t="s">
        <v>75</v>
      </c>
      <c r="C87" s="34">
        <v>0</v>
      </c>
      <c r="D87" s="37">
        <v>12000</v>
      </c>
      <c r="E87" s="21"/>
      <c r="F87" s="19"/>
    </row>
    <row r="88" spans="1:6" s="4" customFormat="1" x14ac:dyDescent="0.45">
      <c r="A88" s="12"/>
      <c r="B88" s="12" t="s">
        <v>40</v>
      </c>
      <c r="C88" s="34">
        <v>1440000</v>
      </c>
      <c r="D88" s="21">
        <v>-240000</v>
      </c>
      <c r="E88" s="21"/>
      <c r="F88" s="19"/>
    </row>
    <row r="89" spans="1:6" s="4" customFormat="1" ht="69" x14ac:dyDescent="0.45">
      <c r="A89" s="12"/>
      <c r="B89" s="12" t="s">
        <v>41</v>
      </c>
      <c r="C89" s="34">
        <v>1388888</v>
      </c>
      <c r="D89" s="21">
        <v>-79388</v>
      </c>
      <c r="E89" s="21"/>
      <c r="F89" s="19"/>
    </row>
    <row r="90" spans="1:6" s="4" customFormat="1" x14ac:dyDescent="0.45">
      <c r="A90" s="12"/>
      <c r="B90" s="12" t="s">
        <v>76</v>
      </c>
      <c r="C90" s="34">
        <v>0</v>
      </c>
      <c r="D90" s="37">
        <v>52000</v>
      </c>
      <c r="E90" s="21"/>
      <c r="F90" s="19"/>
    </row>
    <row r="91" spans="1:6" s="4" customFormat="1" x14ac:dyDescent="0.45">
      <c r="A91" s="12"/>
      <c r="B91" s="12" t="s">
        <v>42</v>
      </c>
      <c r="C91" s="33">
        <v>0</v>
      </c>
      <c r="D91" s="21">
        <v>106000</v>
      </c>
      <c r="E91" s="21"/>
      <c r="F91" s="19"/>
    </row>
    <row r="92" spans="1:6" s="4" customFormat="1" x14ac:dyDescent="0.45">
      <c r="A92" s="12"/>
      <c r="B92" s="12" t="s">
        <v>77</v>
      </c>
      <c r="C92" s="33">
        <v>0</v>
      </c>
      <c r="D92" s="21">
        <v>36000</v>
      </c>
      <c r="E92" s="21"/>
      <c r="F92" s="19"/>
    </row>
    <row r="93" spans="1:6" s="4" customFormat="1" x14ac:dyDescent="0.45">
      <c r="A93" s="12"/>
      <c r="B93" s="12" t="s">
        <v>106</v>
      </c>
      <c r="C93" s="33"/>
      <c r="D93" s="21">
        <v>7900</v>
      </c>
      <c r="E93" s="21"/>
      <c r="F93" s="19"/>
    </row>
    <row r="94" spans="1:6" s="4" customFormat="1" x14ac:dyDescent="0.45">
      <c r="A94" s="12"/>
      <c r="B94" s="12" t="s">
        <v>78</v>
      </c>
      <c r="C94" s="33">
        <v>0</v>
      </c>
      <c r="D94" s="21">
        <v>10000</v>
      </c>
      <c r="E94" s="21"/>
      <c r="F94" s="19"/>
    </row>
    <row r="95" spans="1:6" s="4" customFormat="1" x14ac:dyDescent="0.45">
      <c r="A95" s="12"/>
      <c r="B95" s="12"/>
      <c r="C95" s="33"/>
      <c r="D95" s="15"/>
      <c r="E95" s="15"/>
      <c r="F95" s="19"/>
    </row>
    <row r="96" spans="1:6" s="4" customFormat="1" ht="35.25" x14ac:dyDescent="0.45">
      <c r="A96" s="50" t="s">
        <v>43</v>
      </c>
      <c r="B96" s="50"/>
      <c r="C96" s="14">
        <f>SUM(C97:C104)</f>
        <v>2900000</v>
      </c>
      <c r="D96" s="14">
        <f>SUM(D97:D104)</f>
        <v>10129000</v>
      </c>
      <c r="E96" s="15"/>
      <c r="F96" s="19"/>
    </row>
    <row r="97" spans="1:6" s="4" customFormat="1" x14ac:dyDescent="0.45">
      <c r="A97" s="12"/>
      <c r="B97" s="12" t="s">
        <v>44</v>
      </c>
      <c r="C97" s="34">
        <v>800000</v>
      </c>
      <c r="D97" s="21">
        <v>700000</v>
      </c>
      <c r="E97" s="21"/>
      <c r="F97" s="19"/>
    </row>
    <row r="98" spans="1:6" s="4" customFormat="1" x14ac:dyDescent="0.45">
      <c r="A98" s="12"/>
      <c r="B98" s="12" t="s">
        <v>70</v>
      </c>
      <c r="C98" s="34">
        <v>300000</v>
      </c>
      <c r="D98" s="21">
        <v>0</v>
      </c>
      <c r="E98" s="21"/>
      <c r="F98" s="19"/>
    </row>
    <row r="99" spans="1:6" s="4" customFormat="1" x14ac:dyDescent="0.45">
      <c r="A99" s="12"/>
      <c r="B99" s="12" t="s">
        <v>45</v>
      </c>
      <c r="C99" s="34">
        <v>800000</v>
      </c>
      <c r="D99" s="21">
        <v>500000</v>
      </c>
      <c r="E99" s="21"/>
      <c r="F99" s="19"/>
    </row>
    <row r="100" spans="1:6" s="4" customFormat="1" x14ac:dyDescent="0.45">
      <c r="A100" s="12"/>
      <c r="B100" s="12" t="s">
        <v>95</v>
      </c>
      <c r="C100" s="34">
        <v>0</v>
      </c>
      <c r="D100" s="21">
        <v>50000</v>
      </c>
      <c r="E100" s="21"/>
      <c r="F100" s="19"/>
    </row>
    <row r="101" spans="1:6" s="4" customFormat="1" ht="69" x14ac:dyDescent="0.45">
      <c r="A101" s="38"/>
      <c r="B101" s="12" t="s">
        <v>46</v>
      </c>
      <c r="C101" s="39">
        <v>1000000</v>
      </c>
      <c r="D101" s="21">
        <v>8500000</v>
      </c>
      <c r="E101" s="21"/>
      <c r="F101" s="19"/>
    </row>
    <row r="102" spans="1:6" s="4" customFormat="1" x14ac:dyDescent="0.45">
      <c r="A102" s="38"/>
      <c r="B102" s="12" t="s">
        <v>62</v>
      </c>
      <c r="C102" s="40">
        <v>0</v>
      </c>
      <c r="D102" s="21">
        <v>0</v>
      </c>
      <c r="E102" s="21"/>
      <c r="F102" s="19"/>
    </row>
    <row r="103" spans="1:6" s="4" customFormat="1" ht="66.75" customHeight="1" x14ac:dyDescent="0.45">
      <c r="A103" s="38"/>
      <c r="B103" s="12" t="s">
        <v>47</v>
      </c>
      <c r="C103" s="41">
        <v>0</v>
      </c>
      <c r="D103" s="21">
        <v>379000</v>
      </c>
      <c r="E103" s="21"/>
      <c r="F103" s="19"/>
    </row>
    <row r="104" spans="1:6" s="4" customFormat="1" x14ac:dyDescent="0.45">
      <c r="A104" s="38"/>
      <c r="B104" s="12" t="s">
        <v>48</v>
      </c>
      <c r="C104" s="41"/>
      <c r="D104" s="21">
        <v>0</v>
      </c>
      <c r="E104" s="21"/>
      <c r="F104" s="19"/>
    </row>
    <row r="105" spans="1:6" s="4" customFormat="1" ht="35.25" x14ac:dyDescent="0.5">
      <c r="A105" s="51" t="s">
        <v>87</v>
      </c>
      <c r="B105" s="51"/>
      <c r="C105" s="41"/>
      <c r="D105" s="46">
        <f>SUM(D106:D107)</f>
        <v>6309146.4900000002</v>
      </c>
      <c r="E105" s="21"/>
      <c r="F105" s="19"/>
    </row>
    <row r="106" spans="1:6" s="4" customFormat="1" ht="69" x14ac:dyDescent="0.45">
      <c r="A106" s="38"/>
      <c r="B106" s="12" t="s">
        <v>88</v>
      </c>
      <c r="C106" s="41"/>
      <c r="D106" s="21">
        <v>2152320</v>
      </c>
      <c r="E106" s="21"/>
      <c r="F106" s="19"/>
    </row>
    <row r="107" spans="1:6" s="4" customFormat="1" x14ac:dyDescent="0.45">
      <c r="A107" s="38"/>
      <c r="B107" s="12" t="s">
        <v>90</v>
      </c>
      <c r="C107" s="41" t="s">
        <v>89</v>
      </c>
      <c r="D107" s="21">
        <v>4156826.49</v>
      </c>
      <c r="E107" s="21"/>
      <c r="F107" s="19"/>
    </row>
    <row r="108" spans="1:6" s="4" customFormat="1" x14ac:dyDescent="0.45">
      <c r="A108" s="38"/>
      <c r="B108" s="12"/>
      <c r="C108" s="41"/>
      <c r="D108" s="21"/>
      <c r="E108" s="21"/>
      <c r="F108" s="19"/>
    </row>
    <row r="109" spans="1:6" s="4" customFormat="1" ht="35.25" x14ac:dyDescent="0.5">
      <c r="A109" s="38"/>
      <c r="B109" s="42" t="s">
        <v>49</v>
      </c>
      <c r="C109" s="43"/>
      <c r="D109" s="15"/>
      <c r="E109" s="15"/>
      <c r="F109" s="19"/>
    </row>
    <row r="110" spans="1:6" ht="35.25" x14ac:dyDescent="0.5">
      <c r="A110" s="32"/>
      <c r="B110" s="44" t="s">
        <v>52</v>
      </c>
      <c r="C110" s="45">
        <f>C19+C34+C71+C96</f>
        <v>306979786</v>
      </c>
      <c r="D110" s="45">
        <f>D19+D34+D71+D96+D105</f>
        <v>30695482.300000004</v>
      </c>
      <c r="E110" s="15">
        <f>D110-31764482.3</f>
        <v>-1068999.9999999963</v>
      </c>
    </row>
    <row r="111" spans="1:6" ht="35.25" hidden="1" x14ac:dyDescent="0.5">
      <c r="A111" s="32"/>
      <c r="B111" s="44" t="s">
        <v>53</v>
      </c>
      <c r="C111" s="45">
        <v>4000000</v>
      </c>
      <c r="D111" s="15"/>
      <c r="E111" s="15"/>
    </row>
    <row r="112" spans="1:6" ht="35.25" hidden="1" x14ac:dyDescent="0.5">
      <c r="A112" s="32"/>
      <c r="B112" s="44" t="s">
        <v>52</v>
      </c>
      <c r="C112" s="45" t="e">
        <f>C109+#REF!+#REF!</f>
        <v>#REF!</v>
      </c>
      <c r="D112" s="15"/>
      <c r="E112" s="15"/>
    </row>
    <row r="113" spans="1:6" s="4" customFormat="1" ht="35.25" hidden="1" x14ac:dyDescent="0.45">
      <c r="A113" s="12"/>
      <c r="B113" s="13" t="s">
        <v>56</v>
      </c>
      <c r="C113" s="14">
        <v>23306137.43</v>
      </c>
      <c r="D113" s="15"/>
      <c r="E113" s="15"/>
      <c r="F113" s="19"/>
    </row>
    <row r="114" spans="1:6" s="4" customFormat="1" ht="35.25" hidden="1" x14ac:dyDescent="0.45">
      <c r="A114" s="12"/>
      <c r="B114" s="13"/>
      <c r="C114" s="14" t="e">
        <f>C112-C116</f>
        <v>#REF!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/>
      <c r="D115" s="15"/>
      <c r="E115" s="15"/>
      <c r="F115" s="19"/>
    </row>
    <row r="116" spans="1:6" s="4" customFormat="1" hidden="1" x14ac:dyDescent="0.45">
      <c r="A116" s="12"/>
      <c r="B116" s="13"/>
      <c r="C116" s="17">
        <v>302979786</v>
      </c>
      <c r="D116" s="15"/>
      <c r="E116" s="15"/>
      <c r="F116" s="19"/>
    </row>
    <row r="117" spans="1:6" s="4" customFormat="1" x14ac:dyDescent="0.45">
      <c r="A117" s="12"/>
      <c r="B117" s="13"/>
      <c r="C117" s="17"/>
      <c r="D117" s="15"/>
      <c r="E117" s="15"/>
      <c r="F117" s="19"/>
    </row>
    <row r="118" spans="1:6" s="4" customFormat="1" ht="53.25" customHeight="1" x14ac:dyDescent="0.8">
      <c r="A118" s="53" t="s">
        <v>91</v>
      </c>
      <c r="B118" s="53"/>
      <c r="C118" s="53"/>
      <c r="D118" s="53"/>
      <c r="E118" s="47">
        <f>D110-3186482.3</f>
        <v>27509000.000000004</v>
      </c>
      <c r="F118" s="28"/>
    </row>
    <row r="119" spans="1:6" s="4" customFormat="1" ht="75" customHeight="1" x14ac:dyDescent="0.55000000000000004">
      <c r="A119" s="52" t="s">
        <v>94</v>
      </c>
      <c r="B119" s="52"/>
      <c r="C119" s="52"/>
      <c r="D119" s="52"/>
      <c r="E119" s="27"/>
      <c r="F119" s="28"/>
    </row>
    <row r="120" spans="1:6" s="4" customFormat="1" ht="36" x14ac:dyDescent="0.55000000000000004">
      <c r="A120" s="30"/>
      <c r="B120" s="26"/>
      <c r="C120" s="26"/>
      <c r="D120" s="29"/>
      <c r="E120" s="27"/>
      <c r="F120" s="28"/>
    </row>
    <row r="121" spans="1:6" s="4" customFormat="1" ht="69.75" customHeight="1" x14ac:dyDescent="0.5">
      <c r="A121" s="52" t="s">
        <v>92</v>
      </c>
      <c r="B121" s="52"/>
      <c r="C121" s="52"/>
      <c r="D121" s="52"/>
      <c r="E121" s="30"/>
      <c r="F121" s="30"/>
    </row>
    <row r="122" spans="1:6" s="4" customFormat="1" ht="36" x14ac:dyDescent="0.55000000000000004">
      <c r="A122" s="52"/>
      <c r="B122" s="52"/>
      <c r="C122" s="52"/>
      <c r="D122" s="52"/>
      <c r="E122" s="27"/>
      <c r="F122" s="28"/>
    </row>
    <row r="123" spans="1:6" s="4" customFormat="1" ht="152.25" customHeight="1" x14ac:dyDescent="0.5">
      <c r="A123" s="52" t="s">
        <v>93</v>
      </c>
      <c r="B123" s="52"/>
      <c r="C123" s="52"/>
      <c r="D123" s="52"/>
      <c r="E123" s="30"/>
      <c r="F123" s="30"/>
    </row>
    <row r="124" spans="1:6" s="4" customFormat="1" ht="64.5" customHeight="1" x14ac:dyDescent="0.5">
      <c r="A124" s="48"/>
      <c r="B124" s="48"/>
      <c r="C124" s="48"/>
      <c r="D124" s="48"/>
      <c r="E124" s="30"/>
      <c r="F124" s="30"/>
    </row>
    <row r="125" spans="1:6" s="4" customFormat="1" ht="71.25" customHeight="1" x14ac:dyDescent="0.5">
      <c r="A125" s="48"/>
      <c r="B125" s="48"/>
      <c r="C125" s="48"/>
      <c r="D125" s="48"/>
      <c r="E125" s="30"/>
      <c r="F125" s="30"/>
    </row>
    <row r="126" spans="1:6" s="4" customFormat="1" ht="37.5" customHeight="1" x14ac:dyDescent="0.55000000000000004">
      <c r="A126" s="31"/>
      <c r="B126" s="31"/>
      <c r="C126" s="31"/>
      <c r="D126" s="31"/>
      <c r="E126" s="27"/>
      <c r="F126" s="28"/>
    </row>
    <row r="127" spans="1:6" s="4" customFormat="1" x14ac:dyDescent="0.45">
      <c r="A127" s="62"/>
      <c r="B127" s="62"/>
      <c r="C127" s="62"/>
      <c r="D127" s="62"/>
      <c r="E127" s="6"/>
      <c r="F127" s="19"/>
    </row>
    <row r="128" spans="1:6" s="4" customFormat="1" ht="35.25" x14ac:dyDescent="0.5">
      <c r="A128" s="63" t="s">
        <v>83</v>
      </c>
      <c r="B128" s="63"/>
      <c r="C128" s="63"/>
      <c r="D128" s="63"/>
      <c r="E128" s="63"/>
      <c r="F128" s="19"/>
    </row>
    <row r="129" spans="1:5" ht="36.75" x14ac:dyDescent="0.6">
      <c r="A129" s="64" t="s">
        <v>84</v>
      </c>
      <c r="B129" s="64"/>
      <c r="C129" s="64"/>
      <c r="D129" s="64"/>
      <c r="E129" s="64"/>
    </row>
    <row r="130" spans="1:5" x14ac:dyDescent="0.45">
      <c r="B130" s="4"/>
    </row>
    <row r="131" spans="1:5" x14ac:dyDescent="0.45">
      <c r="B131" s="6"/>
      <c r="C131" s="8"/>
      <c r="D131" s="6"/>
      <c r="E131" s="6"/>
    </row>
    <row r="132" spans="1:5" ht="76.5" customHeight="1" x14ac:dyDescent="0.7">
      <c r="A132" s="61"/>
      <c r="B132" s="61"/>
      <c r="C132" s="61"/>
    </row>
    <row r="133" spans="1:5" ht="46.5" x14ac:dyDescent="0.7">
      <c r="A133" s="16"/>
      <c r="B133" s="16"/>
      <c r="C133" s="16"/>
    </row>
    <row r="134" spans="1:5" ht="46.5" x14ac:dyDescent="0.7">
      <c r="A134" s="60"/>
      <c r="B134" s="60"/>
      <c r="C134" s="60"/>
    </row>
    <row r="135" spans="1:5" ht="46.5" x14ac:dyDescent="0.7">
      <c r="A135" s="60"/>
      <c r="B135" s="60"/>
      <c r="C135" s="60"/>
    </row>
  </sheetData>
  <mergeCells count="29">
    <mergeCell ref="A134:C134"/>
    <mergeCell ref="A135:C135"/>
    <mergeCell ref="A132:C132"/>
    <mergeCell ref="A71:B71"/>
    <mergeCell ref="A96:B96"/>
    <mergeCell ref="A127:D127"/>
    <mergeCell ref="A128:E128"/>
    <mergeCell ref="A129:E129"/>
    <mergeCell ref="A123:D123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4:B34"/>
    <mergeCell ref="A105:B105"/>
    <mergeCell ref="A122:D122"/>
    <mergeCell ref="A118:D118"/>
    <mergeCell ref="A119:D119"/>
    <mergeCell ref="A121:D121"/>
  </mergeCells>
  <pageMargins left="1.299212598425197" right="0.70866141732283472" top="0" bottom="0" header="0.31496062992125984" footer="0.31496062992125984"/>
  <pageSetup scale="26" orientation="portrait" r:id="rId1"/>
  <rowBreaks count="1" manualBreakCount="1">
    <brk id="56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2023-09-04T19:43:45Z</cp:lastPrinted>
  <dcterms:created xsi:type="dcterms:W3CDTF">2022-01-25T14:02:52Z</dcterms:created>
  <dcterms:modified xsi:type="dcterms:W3CDTF">2023-09-14T13:31:22Z</dcterms:modified>
</cp:coreProperties>
</file>