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3" l="1"/>
  <c r="D34" i="3"/>
  <c r="D19" i="3" l="1"/>
  <c r="D89" i="3"/>
  <c r="D67" i="3"/>
  <c r="D102" i="3" l="1"/>
  <c r="E102" i="3"/>
  <c r="E19" i="3"/>
  <c r="C67" i="3"/>
  <c r="C44" i="3" l="1"/>
  <c r="C19" i="3" l="1"/>
  <c r="F19" i="3" l="1"/>
  <c r="C89" i="3"/>
  <c r="C34" i="3" l="1"/>
  <c r="E34" i="3" l="1"/>
  <c r="C102" i="3"/>
  <c r="C104" i="3"/>
  <c r="C106" i="3" s="1"/>
</calcChain>
</file>

<file path=xl/sharedStrings.xml><?xml version="1.0" encoding="utf-8"?>
<sst xmlns="http://schemas.openxmlformats.org/spreadsheetml/2006/main" count="100" uniqueCount="99">
  <si>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</si>
  <si>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</si>
  <si>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</si>
  <si>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</si>
  <si>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</si>
  <si>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</si>
  <si>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</si>
  <si>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</si>
  <si>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</si>
  <si>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</si>
  <si>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</si>
  <si>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</si>
  <si>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</si>
  <si>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</si>
  <si>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</si>
  <si>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</si>
  <si>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</si>
  <si>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</si>
  <si>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</si>
  <si>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</si>
  <si>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</si>
  <si>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</si>
  <si>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</si>
  <si>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</si>
  <si>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</si>
  <si>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</si>
  <si>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</si>
  <si>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</si>
  <si>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</si>
  <si>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</si>
  <si>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</si>
  <si>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</si>
  <si>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</si>
  <si>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</si>
  <si>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</si>
  <si>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</si>
  <si>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</si>
  <si>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</si>
  <si>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</si>
  <si>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</si>
  <si>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</si>
  <si>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</si>
  <si>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</si>
  <si>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</si>
  <si>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</si>
  <si>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</si>
  <si>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</si>
  <si>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</si>
  <si>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</si>
  <si>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</si>
  <si>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</si>
  <si>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</si>
  <si>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</si>
  <si>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</si>
  <si>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</si>
  <si>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</si>
  <si>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</si>
  <si>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</si>
  <si>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</si>
  <si>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</si>
  <si>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</si>
  <si>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</si>
  <si>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</si>
  <si>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</si>
  <si>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</si>
  <si>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</si>
  <si>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</si>
  <si>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</si>
  <si>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</si>
  <si>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</si>
  <si>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</si>
  <si>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 xml:space="preserve">2.2.5 ALQUILERES DE EQUIPOS DE OFICINAS Y MUEBLES </t>
  </si>
  <si>
    <t>2.2.8- SERVICIOS DE CAPACITACION</t>
  </si>
  <si>
    <t>2.2.9- OTRAS CONTRATACIONES DE SERVICIOS (ALIMENTOS Y BEBIDAS)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</si>
  <si>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</si>
  <si>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</si>
  <si>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</si>
  <si>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</si>
  <si>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</si>
  <si>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</si>
  <si>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</si>
  <si>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</si>
  <si>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</si>
  <si>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</si>
  <si>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</si>
  <si>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2.2.5- ALQUILER DE E1UIPO DE OFICINA Y MUEBLES</t>
  </si>
  <si>
    <t>Lic. Maria del Carmen Rojas Reyes</t>
  </si>
  <si>
    <t>DIRECTORA FINANCIERA</t>
  </si>
  <si>
    <t>2.2.5- OTROS ALQUILERES Y ARRENDAMIENTOS POR DERECHOS DE USOS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</si>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</sst>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b/>
      <u/>
      <sz val="26"/>
      <color theme="1"/>
      <name val="Arial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43" fontId="10" fillId="2" borderId="6" xfId="1" applyFont="1" applyFill="1" applyBorder="1" applyAlignment="1">
      <alignment vertical="center" wrapText="1"/>
    </xf>
    <xf numFmtId="0" fontId="13" fillId="2" borderId="6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20" fillId="2" borderId="1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1" fillId="2" borderId="1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43" fontId="20" fillId="2" borderId="1" xfId="1" applyFont="1" applyFill="1" applyBorder="1" applyAlignment="1">
      <alignment vertical="center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0" fontId="24" fillId="2" borderId="0" xfId="0" applyFont="1" applyFill="1" applyAlignment="1">
      <alignment horizontal="center" wrapText="1"/>
    </xf>
    <xf numFmtId="17" fontId="23" fillId="2" borderId="0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43" fontId="11" fillId="2" borderId="2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0" fontId="6" fillId="2" borderId="1" xfId="0" applyFont="1" applyFill="1" applyBorder="1"/>
    <xf numFmtId="43" fontId="3" fillId="2" borderId="1" xfId="1" applyFont="1" applyFill="1" applyBorder="1" applyAlignment="1">
      <alignment vertical="center" wrapText="1"/>
    </xf>
    <xf numFmtId="43" fontId="27" fillId="2" borderId="1" xfId="1" applyFont="1" applyFill="1" applyBorder="1" applyAlignment="1">
      <alignment vertic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24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9" fillId="0" borderId="0" xfId="0" applyFont="1" applyAlignment="1">
      <alignment wrapText="1"/>
    </xf>
    <xf numFmtId="0" fontId="29" fillId="0" borderId="0" xfId="0" applyFont="1"/>
    <xf numFmtId="43" fontId="29" fillId="0" borderId="0" xfId="1" applyFont="1"/>
    <xf numFmtId="4" fontId="29" fillId="0" borderId="0" xfId="0" applyNumberFormat="1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2752510</xdr:colOff>
      <xdr:row>0</xdr:row>
      <xdr:rowOff>118089</xdr:rowOff>
    </xdr:from>
    <xdr:to>
      <xdr:col>1</xdr:col>
      <xdr:colOff>8489176</xdr:colOff>
      <xdr:row>6</xdr:row>
      <xdr:rowOff>284776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385" y="118089"/>
          <a:ext cx="5736666" cy="278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5"/>
  <sheetViews>
    <sheetView tabSelected="1" view="pageBreakPreview" topLeftCell="A90" zoomScale="48" zoomScaleNormal="44" zoomScaleSheetLayoutView="48" workbookViewId="0">
      <selection activeCell="A100" sqref="A100:D105"/>
    </sheetView>
  </sheetViews>
  <sheetFormatPr baseColWidth="10" defaultColWidth="11" defaultRowHeight="34.5" x14ac:dyDescent="0.45"/>
  <cols>
    <col min="1" max="1" width="24.85546875" style="1" customWidth="1"/>
    <col min="2" max="2" width="134.28515625" style="1" customWidth="1"/>
    <col min="3" max="3" width="53.5703125" style="18" customWidth="1"/>
    <col min="4" max="4" width="62.140625" style="11" customWidth="1"/>
    <col min="5" max="5" width="45.7109375" style="11" customWidth="1"/>
    <col min="6" max="6" width="50.42578125" style="33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1" t="s">
        <v>0</v>
      </c>
      <c r="B8" s="61"/>
      <c r="C8" s="61"/>
      <c r="D8" s="42"/>
      <c r="E8" s="40"/>
    </row>
    <row r="9" spans="1:6" ht="44.25" customHeight="1" x14ac:dyDescent="0.7">
      <c r="A9" s="61" t="s">
        <v>1</v>
      </c>
      <c r="B9" s="61"/>
      <c r="C9" s="61"/>
      <c r="D9" s="42"/>
      <c r="E9" s="40"/>
    </row>
    <row r="10" spans="1:6" ht="60" x14ac:dyDescent="0.8">
      <c r="A10" s="61"/>
      <c r="B10" s="61"/>
      <c r="C10" s="61"/>
      <c r="D10" s="1"/>
      <c r="E10" s="25"/>
    </row>
    <row r="11" spans="1:6" ht="44.25" customHeight="1" x14ac:dyDescent="0.7">
      <c r="A11" s="61" t="s">
        <v>2</v>
      </c>
      <c r="B11" s="61"/>
      <c r="C11" s="61"/>
      <c r="D11" s="42"/>
      <c r="E11" s="40"/>
    </row>
    <row r="12" spans="1:6" ht="58.5" x14ac:dyDescent="0.7">
      <c r="A12" s="61">
        <v>2023</v>
      </c>
      <c r="B12" s="61"/>
      <c r="C12" s="61"/>
      <c r="D12" s="42"/>
      <c r="E12" s="40"/>
    </row>
    <row r="13" spans="1:6" ht="44.25" customHeight="1" x14ac:dyDescent="0.7">
      <c r="A13" s="55" t="s">
        <v>3</v>
      </c>
      <c r="B13" s="55"/>
      <c r="C13" s="55"/>
      <c r="D13" s="42"/>
      <c r="E13" s="40"/>
    </row>
    <row r="14" spans="1:6" ht="44.25" customHeight="1" x14ac:dyDescent="0.7">
      <c r="A14" s="55" t="s">
        <v>81</v>
      </c>
      <c r="B14" s="55"/>
      <c r="C14" s="55"/>
      <c r="D14" s="42"/>
      <c r="E14" s="40"/>
    </row>
    <row r="15" spans="1:6" s="2" customFormat="1" ht="81.75" customHeight="1" x14ac:dyDescent="0.6">
      <c r="A15" s="59"/>
      <c r="B15" s="60" t="s">
        <v>4</v>
      </c>
      <c r="C15" s="56" t="s">
        <v>82</v>
      </c>
      <c r="D15" s="56" t="s">
        <v>83</v>
      </c>
      <c r="E15" s="36"/>
      <c r="F15" s="33"/>
    </row>
    <row r="16" spans="1:6" ht="54.95" customHeight="1" x14ac:dyDescent="0.45">
      <c r="A16" s="59"/>
      <c r="B16" s="60"/>
      <c r="C16" s="56"/>
      <c r="D16" s="56"/>
      <c r="E16" s="36"/>
    </row>
    <row r="17" spans="1:7" s="3" customFormat="1" ht="54.95" customHeight="1" x14ac:dyDescent="0.5">
      <c r="A17" s="57" t="s">
        <v>5</v>
      </c>
      <c r="B17" s="57"/>
      <c r="C17" s="58"/>
      <c r="D17" s="47"/>
      <c r="E17" s="20"/>
      <c r="F17" s="33"/>
    </row>
    <row r="18" spans="1:7" ht="90" x14ac:dyDescent="1.1499999999999999">
      <c r="A18" s="54" t="s">
        <v>6</v>
      </c>
      <c r="B18" s="54"/>
      <c r="C18" s="54"/>
      <c r="D18" s="47"/>
      <c r="E18" s="43"/>
    </row>
    <row r="19" spans="1:7" s="6" customFormat="1" ht="35.25" x14ac:dyDescent="0.45">
      <c r="A19" s="54" t="s">
        <v>7</v>
      </c>
      <c r="B19" s="54"/>
      <c r="C19" s="12">
        <f>SUM(C20:C32)</f>
        <v>230366928</v>
      </c>
      <c r="D19" s="12">
        <f>SUM(D20:D32)</f>
        <v>1491646</v>
      </c>
      <c r="E19" s="29">
        <f>D19-1491646</f>
        <v>0</v>
      </c>
      <c r="F19" s="34">
        <f>230366928-E19</f>
        <v>230366928</v>
      </c>
    </row>
    <row r="20" spans="1:7" s="6" customFormat="1" x14ac:dyDescent="0.45">
      <c r="A20" s="4"/>
      <c r="B20" s="4" t="s">
        <v>8</v>
      </c>
      <c r="C20" s="13">
        <v>95400000</v>
      </c>
      <c r="D20" s="48">
        <v>5064240</v>
      </c>
      <c r="E20" s="37"/>
      <c r="F20" s="34"/>
      <c r="G20" s="9"/>
    </row>
    <row r="21" spans="1:7" s="6" customFormat="1" x14ac:dyDescent="0.45">
      <c r="A21" s="4"/>
      <c r="B21" s="4" t="s">
        <v>54</v>
      </c>
      <c r="C21" s="32">
        <v>64167600</v>
      </c>
      <c r="D21" s="48">
        <v>-267600</v>
      </c>
      <c r="E21" s="37"/>
      <c r="F21" s="34"/>
    </row>
    <row r="22" spans="1:7" s="6" customFormat="1" x14ac:dyDescent="0.45">
      <c r="A22" s="4"/>
      <c r="B22" s="4" t="s">
        <v>64</v>
      </c>
      <c r="C22" s="13">
        <v>840000</v>
      </c>
      <c r="D22" s="48">
        <v>360000</v>
      </c>
      <c r="E22" s="37"/>
      <c r="F22" s="34"/>
    </row>
    <row r="23" spans="1:7" s="6" customFormat="1" ht="69" x14ac:dyDescent="0.45">
      <c r="A23" s="4"/>
      <c r="B23" s="4" t="s">
        <v>9</v>
      </c>
      <c r="C23" s="13">
        <v>2904000</v>
      </c>
      <c r="D23" s="48">
        <v>-854000</v>
      </c>
      <c r="E23" s="37"/>
      <c r="F23" s="34"/>
    </row>
    <row r="24" spans="1:7" s="6" customFormat="1" x14ac:dyDescent="0.45">
      <c r="A24" s="4"/>
      <c r="B24" s="4" t="s">
        <v>10</v>
      </c>
      <c r="C24" s="13">
        <v>16000000</v>
      </c>
      <c r="D24" s="48">
        <v>-500000</v>
      </c>
      <c r="E24" s="37"/>
      <c r="F24" s="34"/>
    </row>
    <row r="25" spans="1:7" s="6" customFormat="1" x14ac:dyDescent="0.45">
      <c r="A25" s="4"/>
      <c r="B25" s="4" t="s">
        <v>11</v>
      </c>
      <c r="C25" s="13">
        <v>3000000</v>
      </c>
      <c r="D25" s="48">
        <v>-1300000</v>
      </c>
      <c r="E25" s="37"/>
      <c r="F25" s="34"/>
    </row>
    <row r="26" spans="1:7" s="6" customFormat="1" ht="69" x14ac:dyDescent="0.45">
      <c r="A26" s="4"/>
      <c r="B26" s="4" t="s">
        <v>12</v>
      </c>
      <c r="C26" s="13">
        <v>2500000</v>
      </c>
      <c r="D26" s="48">
        <v>-1000000</v>
      </c>
      <c r="E26" s="37"/>
      <c r="F26" s="34"/>
    </row>
    <row r="27" spans="1:7" s="6" customFormat="1" x14ac:dyDescent="0.45">
      <c r="A27" s="4"/>
      <c r="B27" s="4" t="s">
        <v>68</v>
      </c>
      <c r="C27" s="13">
        <v>4140288</v>
      </c>
      <c r="D27" s="48">
        <v>-239994</v>
      </c>
      <c r="E27" s="37"/>
      <c r="F27" s="34"/>
    </row>
    <row r="28" spans="1:7" s="6" customFormat="1" ht="69" x14ac:dyDescent="0.45">
      <c r="A28" s="4"/>
      <c r="B28" s="4" t="s">
        <v>69</v>
      </c>
      <c r="C28" s="13">
        <v>16000000</v>
      </c>
      <c r="D28" s="48">
        <v>-500000</v>
      </c>
      <c r="E28" s="37"/>
      <c r="F28" s="34"/>
    </row>
    <row r="29" spans="1:7" s="6" customFormat="1" x14ac:dyDescent="0.45">
      <c r="A29" s="4"/>
      <c r="B29" s="4" t="s">
        <v>13</v>
      </c>
      <c r="C29" s="13">
        <v>300000</v>
      </c>
      <c r="D29" s="48">
        <v>250000</v>
      </c>
      <c r="E29" s="37"/>
      <c r="F29" s="34"/>
    </row>
    <row r="30" spans="1:7" s="6" customFormat="1" ht="69" x14ac:dyDescent="0.45">
      <c r="A30" s="4"/>
      <c r="B30" s="4" t="s">
        <v>65</v>
      </c>
      <c r="C30" s="13">
        <v>11609280</v>
      </c>
      <c r="D30" s="48">
        <v>184800</v>
      </c>
      <c r="E30" s="37"/>
      <c r="F30" s="34"/>
      <c r="G30" s="9"/>
    </row>
    <row r="31" spans="1:7" s="6" customFormat="1" ht="69" x14ac:dyDescent="0.45">
      <c r="A31" s="4"/>
      <c r="B31" s="4" t="s">
        <v>66</v>
      </c>
      <c r="C31" s="13">
        <v>11651868</v>
      </c>
      <c r="D31" s="48">
        <v>134200</v>
      </c>
      <c r="E31" s="37"/>
      <c r="F31" s="34"/>
    </row>
    <row r="32" spans="1:7" s="6" customFormat="1" ht="69" x14ac:dyDescent="0.45">
      <c r="A32" s="4"/>
      <c r="B32" s="4" t="s">
        <v>67</v>
      </c>
      <c r="C32" s="13">
        <v>1853892</v>
      </c>
      <c r="D32" s="48">
        <v>160000</v>
      </c>
      <c r="E32" s="37"/>
      <c r="F32" s="34"/>
    </row>
    <row r="33" spans="1:7" s="6" customFormat="1" x14ac:dyDescent="0.45">
      <c r="A33" s="4"/>
      <c r="B33" s="4"/>
      <c r="C33" s="5"/>
      <c r="D33" s="5"/>
      <c r="E33" s="29"/>
      <c r="F33" s="34"/>
    </row>
    <row r="34" spans="1:7" s="6" customFormat="1" ht="35.25" x14ac:dyDescent="0.45">
      <c r="A34" s="54" t="s">
        <v>14</v>
      </c>
      <c r="B34" s="54"/>
      <c r="C34" s="12">
        <f>SUM(C35:C64)</f>
        <v>52257070</v>
      </c>
      <c r="D34" s="12">
        <f>SUM(D35:D65)</f>
        <v>16530199.67</v>
      </c>
      <c r="E34" s="29">
        <f>52257070-C34</f>
        <v>0</v>
      </c>
      <c r="F34" s="34"/>
    </row>
    <row r="35" spans="1:7" s="6" customFormat="1" ht="45" x14ac:dyDescent="0.6">
      <c r="A35" s="4"/>
      <c r="B35" s="4" t="s">
        <v>15</v>
      </c>
      <c r="C35" s="13">
        <v>3600000</v>
      </c>
      <c r="D35" s="48">
        <v>-700000</v>
      </c>
      <c r="E35" s="37"/>
      <c r="F35" s="41"/>
      <c r="G35" s="9"/>
    </row>
    <row r="36" spans="1:7" s="6" customFormat="1" x14ac:dyDescent="0.45">
      <c r="A36" s="4"/>
      <c r="B36" s="4" t="s">
        <v>16</v>
      </c>
      <c r="C36" s="13">
        <v>3000000</v>
      </c>
      <c r="D36" s="48">
        <v>-700000</v>
      </c>
      <c r="E36" s="37"/>
      <c r="F36" s="34"/>
    </row>
    <row r="37" spans="1:7" s="6" customFormat="1" x14ac:dyDescent="0.45">
      <c r="A37" s="4"/>
      <c r="B37" s="4" t="s">
        <v>50</v>
      </c>
      <c r="C37" s="13">
        <v>6600000</v>
      </c>
      <c r="D37" s="48">
        <v>-643000</v>
      </c>
      <c r="E37" s="37"/>
      <c r="F37" s="34"/>
    </row>
    <row r="38" spans="1:7" s="6" customFormat="1" x14ac:dyDescent="0.45">
      <c r="A38" s="4"/>
      <c r="B38" s="4" t="s">
        <v>17</v>
      </c>
      <c r="C38" s="13">
        <v>150672</v>
      </c>
      <c r="D38" s="48">
        <v>200000</v>
      </c>
      <c r="E38" s="37"/>
      <c r="F38" s="34"/>
    </row>
    <row r="39" spans="1:7" s="6" customFormat="1" x14ac:dyDescent="0.45">
      <c r="A39" s="4"/>
      <c r="B39" s="4" t="s">
        <v>18</v>
      </c>
      <c r="C39" s="13">
        <v>287724</v>
      </c>
      <c r="D39" s="48">
        <v>100000</v>
      </c>
      <c r="E39" s="37"/>
      <c r="F39" s="34"/>
    </row>
    <row r="40" spans="1:7" s="6" customFormat="1" x14ac:dyDescent="0.45">
      <c r="A40" s="4"/>
      <c r="B40" s="4" t="s">
        <v>19</v>
      </c>
      <c r="C40" s="13">
        <v>400000</v>
      </c>
      <c r="D40" s="48">
        <v>600000</v>
      </c>
      <c r="E40" s="37"/>
      <c r="F40" s="34"/>
    </row>
    <row r="41" spans="1:7" s="6" customFormat="1" x14ac:dyDescent="0.45">
      <c r="A41" s="4"/>
      <c r="B41" s="4" t="s">
        <v>55</v>
      </c>
      <c r="C41" s="13">
        <v>8662246</v>
      </c>
      <c r="D41" s="48">
        <v>-3185000</v>
      </c>
      <c r="E41" s="37"/>
      <c r="F41" s="34"/>
    </row>
    <row r="42" spans="1:7" s="6" customFormat="1" x14ac:dyDescent="0.45">
      <c r="A42" s="4"/>
      <c r="B42" s="4" t="s">
        <v>20</v>
      </c>
      <c r="C42" s="13"/>
      <c r="D42" s="48">
        <v>100000</v>
      </c>
      <c r="E42" s="37"/>
      <c r="F42" s="34"/>
    </row>
    <row r="43" spans="1:7" s="6" customFormat="1" x14ac:dyDescent="0.45">
      <c r="A43" s="4"/>
      <c r="B43" s="4" t="s">
        <v>21</v>
      </c>
      <c r="C43" s="13">
        <v>5491000</v>
      </c>
      <c r="D43" s="48">
        <v>-2914000</v>
      </c>
      <c r="E43" s="37"/>
      <c r="F43" s="34"/>
    </row>
    <row r="44" spans="1:7" s="6" customFormat="1" x14ac:dyDescent="0.45">
      <c r="A44" s="4"/>
      <c r="B44" s="4" t="s">
        <v>63</v>
      </c>
      <c r="C44" s="32">
        <f>'[1]DIR ADM Y FIN'!$J$28*2</f>
        <v>150000</v>
      </c>
      <c r="D44" s="48"/>
      <c r="E44" s="29"/>
      <c r="F44" s="34"/>
    </row>
    <row r="45" spans="1:7" s="6" customFormat="1" x14ac:dyDescent="0.45">
      <c r="A45" s="4"/>
      <c r="B45" s="4" t="s">
        <v>51</v>
      </c>
      <c r="C45" s="32">
        <v>4291468</v>
      </c>
      <c r="D45" s="48">
        <v>280000</v>
      </c>
      <c r="E45" s="29"/>
      <c r="F45" s="34"/>
    </row>
    <row r="46" spans="1:7" s="6" customFormat="1" ht="69" x14ac:dyDescent="0.45">
      <c r="A46" s="4"/>
      <c r="B46" s="4" t="s">
        <v>85</v>
      </c>
      <c r="C46" s="32">
        <v>50000</v>
      </c>
      <c r="D46" s="48"/>
      <c r="E46" s="29"/>
      <c r="F46" s="34"/>
    </row>
    <row r="47" spans="1:7" s="6" customFormat="1" ht="49.5" customHeight="1" x14ac:dyDescent="0.45">
      <c r="A47" s="4"/>
      <c r="B47" s="4" t="s">
        <v>22</v>
      </c>
      <c r="C47" s="32">
        <v>21240</v>
      </c>
      <c r="D47" s="48">
        <v>45340</v>
      </c>
      <c r="E47" s="37"/>
      <c r="F47" s="34"/>
    </row>
    <row r="48" spans="1:7" s="6" customFormat="1" ht="75.75" customHeight="1" x14ac:dyDescent="0.45">
      <c r="A48" s="4"/>
      <c r="B48" s="4" t="s">
        <v>88</v>
      </c>
      <c r="C48" s="32"/>
      <c r="D48" s="48">
        <v>300000</v>
      </c>
      <c r="E48" s="37"/>
      <c r="F48" s="34"/>
    </row>
    <row r="49" spans="1:6" s="6" customFormat="1" ht="81.75" customHeight="1" x14ac:dyDescent="0.45">
      <c r="A49" s="4"/>
      <c r="B49" s="4" t="s">
        <v>71</v>
      </c>
      <c r="C49" s="32"/>
      <c r="D49" s="48">
        <v>0</v>
      </c>
      <c r="E49" s="37"/>
      <c r="F49" s="34"/>
    </row>
    <row r="50" spans="1:6" s="6" customFormat="1" x14ac:dyDescent="0.45">
      <c r="A50" s="4"/>
      <c r="B50" s="4" t="s">
        <v>23</v>
      </c>
      <c r="C50" s="13">
        <v>291740</v>
      </c>
      <c r="D50" s="48">
        <v>100000</v>
      </c>
      <c r="E50" s="37"/>
      <c r="F50" s="34"/>
    </row>
    <row r="51" spans="1:6" s="6" customFormat="1" x14ac:dyDescent="0.45">
      <c r="A51" s="4"/>
      <c r="B51" s="4" t="s">
        <v>24</v>
      </c>
      <c r="C51" s="13">
        <v>395638</v>
      </c>
      <c r="D51" s="48"/>
      <c r="E51" s="37"/>
      <c r="F51" s="34"/>
    </row>
    <row r="52" spans="1:6" s="6" customFormat="1" x14ac:dyDescent="0.45">
      <c r="A52" s="4"/>
      <c r="B52" s="4" t="s">
        <v>25</v>
      </c>
      <c r="C52" s="13">
        <v>1330000</v>
      </c>
      <c r="D52" s="48">
        <v>184000</v>
      </c>
      <c r="E52" s="37"/>
      <c r="F52" s="34"/>
    </row>
    <row r="53" spans="1:6" s="6" customFormat="1" ht="103.5" x14ac:dyDescent="0.45">
      <c r="A53" s="4"/>
      <c r="B53" s="4" t="s">
        <v>26</v>
      </c>
      <c r="C53" s="32">
        <v>2900000</v>
      </c>
      <c r="D53" s="48">
        <v>8111230.8700000001</v>
      </c>
      <c r="E53" s="37"/>
      <c r="F53" s="34"/>
    </row>
    <row r="54" spans="1:6" s="6" customFormat="1" ht="114" customHeight="1" x14ac:dyDescent="0.45">
      <c r="A54" s="4"/>
      <c r="B54" s="4" t="s">
        <v>27</v>
      </c>
      <c r="C54" s="32">
        <v>1283170</v>
      </c>
      <c r="D54" s="48">
        <v>1684432.3</v>
      </c>
      <c r="E54" s="37"/>
      <c r="F54" s="34"/>
    </row>
    <row r="55" spans="1:6" s="6" customFormat="1" ht="111" customHeight="1" x14ac:dyDescent="0.45">
      <c r="A55" s="4"/>
      <c r="B55" s="4" t="s">
        <v>28</v>
      </c>
      <c r="C55" s="32">
        <v>1288204</v>
      </c>
      <c r="D55" s="48">
        <v>1500000</v>
      </c>
      <c r="E55" s="37"/>
      <c r="F55" s="34"/>
    </row>
    <row r="56" spans="1:6" s="6" customFormat="1" x14ac:dyDescent="0.45">
      <c r="A56" s="4"/>
      <c r="B56" s="4" t="s">
        <v>29</v>
      </c>
      <c r="C56" s="13">
        <v>81000</v>
      </c>
      <c r="D56" s="48">
        <v>-31000</v>
      </c>
      <c r="E56" s="37"/>
      <c r="F56" s="34"/>
    </row>
    <row r="57" spans="1:6" s="6" customFormat="1" x14ac:dyDescent="0.45">
      <c r="A57" s="4"/>
      <c r="B57" s="4" t="s">
        <v>30</v>
      </c>
      <c r="C57" s="13">
        <v>0</v>
      </c>
      <c r="D57" s="48">
        <v>10000</v>
      </c>
      <c r="E57" s="37"/>
      <c r="F57" s="34"/>
    </row>
    <row r="58" spans="1:6" s="6" customFormat="1" x14ac:dyDescent="0.45">
      <c r="A58" s="4"/>
      <c r="B58" s="4" t="s">
        <v>31</v>
      </c>
      <c r="C58" s="32">
        <v>559680</v>
      </c>
      <c r="D58" s="48">
        <v>-309680</v>
      </c>
      <c r="E58" s="37"/>
      <c r="F58" s="34"/>
    </row>
    <row r="59" spans="1:6" s="6" customFormat="1" x14ac:dyDescent="0.45">
      <c r="A59" s="4"/>
      <c r="B59" s="4" t="s">
        <v>32</v>
      </c>
      <c r="C59" s="13">
        <v>0</v>
      </c>
      <c r="D59" s="48">
        <v>3700000</v>
      </c>
      <c r="E59" s="37"/>
      <c r="F59" s="34"/>
    </row>
    <row r="60" spans="1:6" s="6" customFormat="1" x14ac:dyDescent="0.45">
      <c r="A60" s="4"/>
      <c r="B60" s="4" t="s">
        <v>72</v>
      </c>
      <c r="C60" s="13">
        <v>50000</v>
      </c>
      <c r="D60" s="48">
        <v>600000</v>
      </c>
      <c r="E60" s="37"/>
      <c r="F60" s="34"/>
    </row>
    <row r="61" spans="1:6" s="6" customFormat="1" x14ac:dyDescent="0.45">
      <c r="A61" s="4"/>
      <c r="B61" s="19" t="s">
        <v>33</v>
      </c>
      <c r="C61" s="13">
        <v>2500000</v>
      </c>
      <c r="D61" s="48">
        <v>1143000</v>
      </c>
      <c r="E61" s="37"/>
      <c r="F61" s="34"/>
    </row>
    <row r="62" spans="1:6" s="6" customFormat="1" x14ac:dyDescent="0.45">
      <c r="A62" s="4"/>
      <c r="B62" s="4" t="s">
        <v>34</v>
      </c>
      <c r="C62" s="13">
        <v>225123</v>
      </c>
      <c r="D62" s="48">
        <v>74876.5</v>
      </c>
      <c r="E62" s="37"/>
      <c r="F62" s="34"/>
    </row>
    <row r="63" spans="1:6" s="6" customFormat="1" ht="69" x14ac:dyDescent="0.45">
      <c r="A63" s="4"/>
      <c r="B63" s="4" t="s">
        <v>89</v>
      </c>
      <c r="C63" s="13"/>
      <c r="D63" s="48">
        <v>2160000</v>
      </c>
      <c r="E63" s="37"/>
      <c r="F63" s="34"/>
    </row>
    <row r="64" spans="1:6" s="6" customFormat="1" ht="69" x14ac:dyDescent="0.45">
      <c r="A64" s="4"/>
      <c r="B64" s="4" t="s">
        <v>73</v>
      </c>
      <c r="C64" s="13">
        <v>8648165</v>
      </c>
      <c r="D64" s="48">
        <v>3820000</v>
      </c>
      <c r="E64" s="37"/>
      <c r="F64" s="34"/>
    </row>
    <row r="65" spans="1:6" s="6" customFormat="1" x14ac:dyDescent="0.45">
      <c r="A65" s="4"/>
      <c r="B65" s="4" t="s">
        <v>90</v>
      </c>
      <c r="C65" s="13"/>
      <c r="D65" s="48">
        <v>300000</v>
      </c>
      <c r="E65" s="37"/>
      <c r="F65" s="34"/>
    </row>
    <row r="66" spans="1:6" s="6" customFormat="1" x14ac:dyDescent="0.45">
      <c r="A66" s="4"/>
      <c r="B66" s="4"/>
      <c r="C66" s="13"/>
      <c r="D66" s="5"/>
      <c r="E66" s="29"/>
      <c r="F66" s="34"/>
    </row>
    <row r="67" spans="1:6" s="6" customFormat="1" ht="35.25" x14ac:dyDescent="0.45">
      <c r="A67" s="54" t="s">
        <v>35</v>
      </c>
      <c r="B67" s="54"/>
      <c r="C67" s="12">
        <f>SUM(C68:C87)</f>
        <v>21455788</v>
      </c>
      <c r="D67" s="12">
        <f>SUM(D68:D87)</f>
        <v>-2843189.86</v>
      </c>
      <c r="E67" s="29"/>
      <c r="F67" s="34"/>
    </row>
    <row r="68" spans="1:6" s="6" customFormat="1" ht="69" x14ac:dyDescent="0.45">
      <c r="A68" s="4"/>
      <c r="B68" s="4" t="s">
        <v>36</v>
      </c>
      <c r="C68" s="32">
        <v>900000</v>
      </c>
      <c r="D68" s="48">
        <v>-100000</v>
      </c>
      <c r="E68" s="38"/>
      <c r="F68" s="34"/>
    </row>
    <row r="69" spans="1:6" s="6" customFormat="1" x14ac:dyDescent="0.45">
      <c r="A69" s="4"/>
      <c r="B69" s="4" t="s">
        <v>74</v>
      </c>
      <c r="C69" s="32">
        <v>0</v>
      </c>
      <c r="D69" s="48">
        <v>300000</v>
      </c>
      <c r="E69" s="38"/>
      <c r="F69" s="34"/>
    </row>
    <row r="70" spans="1:6" s="6" customFormat="1" x14ac:dyDescent="0.45">
      <c r="A70" s="4"/>
      <c r="B70" s="4" t="s">
        <v>75</v>
      </c>
      <c r="C70" s="32">
        <v>0</v>
      </c>
      <c r="D70" s="48">
        <v>20000</v>
      </c>
      <c r="E70" s="38"/>
      <c r="F70" s="34"/>
    </row>
    <row r="71" spans="1:6" s="6" customFormat="1" x14ac:dyDescent="0.45">
      <c r="A71" s="4"/>
      <c r="B71" s="4" t="s">
        <v>58</v>
      </c>
      <c r="C71" s="32">
        <v>2010000</v>
      </c>
      <c r="D71" s="48">
        <v>-1010000</v>
      </c>
      <c r="E71" s="37"/>
      <c r="F71" s="34"/>
    </row>
    <row r="72" spans="1:6" s="6" customFormat="1" x14ac:dyDescent="0.45">
      <c r="A72" s="4"/>
      <c r="B72" s="4" t="s">
        <v>57</v>
      </c>
      <c r="C72" s="13">
        <v>0</v>
      </c>
      <c r="D72" s="50">
        <v>345234</v>
      </c>
      <c r="E72" s="37"/>
      <c r="F72" s="34"/>
    </row>
    <row r="73" spans="1:6" s="6" customFormat="1" x14ac:dyDescent="0.45">
      <c r="A73" s="4"/>
      <c r="B73" s="4" t="s">
        <v>37</v>
      </c>
      <c r="C73" s="13">
        <v>1236900</v>
      </c>
      <c r="D73" s="48">
        <v>720464.14</v>
      </c>
      <c r="E73" s="37"/>
      <c r="F73" s="34"/>
    </row>
    <row r="74" spans="1:6" s="6" customFormat="1" x14ac:dyDescent="0.45">
      <c r="A74" s="4"/>
      <c r="B74" s="4" t="s">
        <v>38</v>
      </c>
      <c r="C74" s="13">
        <v>0</v>
      </c>
      <c r="D74" s="48">
        <v>100000</v>
      </c>
      <c r="E74" s="37"/>
      <c r="F74" s="34"/>
    </row>
    <row r="75" spans="1:6" s="6" customFormat="1" x14ac:dyDescent="0.45">
      <c r="A75" s="4"/>
      <c r="B75" s="4" t="s">
        <v>59</v>
      </c>
      <c r="C75" s="13">
        <v>0</v>
      </c>
      <c r="D75" s="48">
        <v>30000</v>
      </c>
      <c r="E75" s="37"/>
      <c r="F75" s="34"/>
    </row>
    <row r="76" spans="1:6" s="6" customFormat="1" x14ac:dyDescent="0.45">
      <c r="A76" s="4"/>
      <c r="B76" s="4" t="s">
        <v>76</v>
      </c>
      <c r="C76" s="13">
        <v>0</v>
      </c>
      <c r="D76" s="48">
        <v>30000</v>
      </c>
      <c r="E76" s="37"/>
      <c r="F76" s="34"/>
    </row>
    <row r="77" spans="1:6" s="6" customFormat="1" x14ac:dyDescent="0.45">
      <c r="A77" s="4"/>
      <c r="B77" s="4" t="s">
        <v>84</v>
      </c>
      <c r="C77" s="32">
        <v>100000</v>
      </c>
      <c r="D77" s="48">
        <v>-30000</v>
      </c>
      <c r="E77" s="37"/>
      <c r="F77" s="34"/>
    </row>
    <row r="78" spans="1:6" s="6" customFormat="1" x14ac:dyDescent="0.45">
      <c r="A78" s="4"/>
      <c r="B78" s="4" t="s">
        <v>39</v>
      </c>
      <c r="C78" s="32">
        <v>14080000</v>
      </c>
      <c r="D78" s="48">
        <v>-3080000</v>
      </c>
      <c r="E78" s="37"/>
      <c r="F78" s="34"/>
    </row>
    <row r="79" spans="1:6" s="6" customFormat="1" x14ac:dyDescent="0.45">
      <c r="A79" s="4"/>
      <c r="B79" s="4" t="s">
        <v>61</v>
      </c>
      <c r="C79" s="32">
        <v>300000</v>
      </c>
      <c r="D79" s="48">
        <v>-200000</v>
      </c>
      <c r="E79" s="37"/>
      <c r="F79" s="34"/>
    </row>
    <row r="80" spans="1:6" s="6" customFormat="1" x14ac:dyDescent="0.45">
      <c r="A80" s="4"/>
      <c r="B80" s="4" t="s">
        <v>60</v>
      </c>
      <c r="C80" s="32">
        <v>0</v>
      </c>
      <c r="D80" s="48">
        <v>150000</v>
      </c>
      <c r="E80" s="37"/>
      <c r="F80" s="34"/>
    </row>
    <row r="81" spans="1:6" s="6" customFormat="1" ht="69" x14ac:dyDescent="0.45">
      <c r="A81" s="4"/>
      <c r="B81" s="4" t="s">
        <v>77</v>
      </c>
      <c r="C81" s="32">
        <v>0</v>
      </c>
      <c r="D81" s="51">
        <v>12000</v>
      </c>
      <c r="E81" s="37"/>
      <c r="F81" s="34"/>
    </row>
    <row r="82" spans="1:6" s="6" customFormat="1" x14ac:dyDescent="0.45">
      <c r="A82" s="4"/>
      <c r="B82" s="4" t="s">
        <v>40</v>
      </c>
      <c r="C82" s="32">
        <v>1440000</v>
      </c>
      <c r="D82" s="48">
        <v>-240000</v>
      </c>
      <c r="E82" s="37"/>
      <c r="F82" s="34"/>
    </row>
    <row r="83" spans="1:6" s="6" customFormat="1" ht="69" x14ac:dyDescent="0.45">
      <c r="A83" s="4"/>
      <c r="B83" s="4" t="s">
        <v>41</v>
      </c>
      <c r="C83" s="32">
        <v>1388888</v>
      </c>
      <c r="D83" s="48">
        <v>-88888</v>
      </c>
      <c r="E83" s="37"/>
      <c r="F83" s="34"/>
    </row>
    <row r="84" spans="1:6" s="6" customFormat="1" x14ac:dyDescent="0.45">
      <c r="A84" s="4"/>
      <c r="B84" s="4" t="s">
        <v>78</v>
      </c>
      <c r="C84" s="32">
        <v>0</v>
      </c>
      <c r="D84" s="51">
        <v>52000</v>
      </c>
      <c r="E84" s="37"/>
      <c r="F84" s="34"/>
    </row>
    <row r="85" spans="1:6" s="6" customFormat="1" x14ac:dyDescent="0.45">
      <c r="A85" s="4"/>
      <c r="B85" s="4" t="s">
        <v>42</v>
      </c>
      <c r="C85" s="13">
        <v>0</v>
      </c>
      <c r="D85" s="48">
        <v>100000</v>
      </c>
      <c r="E85" s="37"/>
      <c r="F85" s="34"/>
    </row>
    <row r="86" spans="1:6" s="6" customFormat="1" x14ac:dyDescent="0.45">
      <c r="A86" s="4"/>
      <c r="B86" s="4" t="s">
        <v>79</v>
      </c>
      <c r="C86" s="13">
        <v>0</v>
      </c>
      <c r="D86" s="48">
        <v>36000</v>
      </c>
      <c r="E86" s="37"/>
      <c r="F86" s="34"/>
    </row>
    <row r="87" spans="1:6" s="6" customFormat="1" x14ac:dyDescent="0.45">
      <c r="A87" s="4"/>
      <c r="B87" s="4" t="s">
        <v>80</v>
      </c>
      <c r="C87" s="13">
        <v>0</v>
      </c>
      <c r="D87" s="48">
        <v>10000</v>
      </c>
      <c r="E87" s="37"/>
      <c r="F87" s="34"/>
    </row>
    <row r="88" spans="1:6" s="6" customFormat="1" x14ac:dyDescent="0.45">
      <c r="A88" s="4"/>
      <c r="B88" s="4"/>
      <c r="C88" s="13"/>
      <c r="D88" s="5"/>
      <c r="E88" s="29"/>
      <c r="F88" s="34"/>
    </row>
    <row r="89" spans="1:6" s="6" customFormat="1" ht="35.25" x14ac:dyDescent="0.45">
      <c r="A89" s="54" t="s">
        <v>43</v>
      </c>
      <c r="B89" s="54"/>
      <c r="C89" s="12">
        <f>SUM(C90:C96)</f>
        <v>2900000</v>
      </c>
      <c r="D89" s="12">
        <f>SUM(D90:D96)</f>
        <v>10079000</v>
      </c>
      <c r="E89" s="29"/>
      <c r="F89" s="34"/>
    </row>
    <row r="90" spans="1:6" s="6" customFormat="1" x14ac:dyDescent="0.45">
      <c r="A90" s="4"/>
      <c r="B90" s="4" t="s">
        <v>44</v>
      </c>
      <c r="C90" s="32">
        <v>800000</v>
      </c>
      <c r="D90" s="48">
        <v>700000</v>
      </c>
      <c r="E90" s="37"/>
      <c r="F90" s="34"/>
    </row>
    <row r="91" spans="1:6" s="6" customFormat="1" x14ac:dyDescent="0.45">
      <c r="A91" s="4"/>
      <c r="B91" s="4" t="s">
        <v>70</v>
      </c>
      <c r="C91" s="32">
        <v>300000</v>
      </c>
      <c r="D91" s="48">
        <v>0</v>
      </c>
      <c r="E91" s="37"/>
      <c r="F91" s="34"/>
    </row>
    <row r="92" spans="1:6" s="6" customFormat="1" x14ac:dyDescent="0.45">
      <c r="A92" s="4"/>
      <c r="B92" s="4" t="s">
        <v>45</v>
      </c>
      <c r="C92" s="32">
        <v>800000</v>
      </c>
      <c r="D92" s="48">
        <v>500000</v>
      </c>
      <c r="E92" s="37"/>
      <c r="F92" s="34"/>
    </row>
    <row r="93" spans="1:6" s="6" customFormat="1" ht="69" x14ac:dyDescent="0.45">
      <c r="A93" s="49"/>
      <c r="B93" s="4" t="s">
        <v>46</v>
      </c>
      <c r="C93" s="39">
        <v>1000000</v>
      </c>
      <c r="D93" s="48">
        <v>8500000</v>
      </c>
      <c r="E93" s="37"/>
      <c r="F93" s="34"/>
    </row>
    <row r="94" spans="1:6" s="6" customFormat="1" ht="69" x14ac:dyDescent="0.45">
      <c r="A94" s="49"/>
      <c r="B94" s="4" t="s">
        <v>62</v>
      </c>
      <c r="C94" s="35">
        <v>0</v>
      </c>
      <c r="D94" s="48">
        <v>0</v>
      </c>
      <c r="E94" s="37"/>
      <c r="F94" s="34"/>
    </row>
    <row r="95" spans="1:6" s="6" customFormat="1" ht="66.75" customHeight="1" x14ac:dyDescent="0.45">
      <c r="A95" s="49"/>
      <c r="B95" s="4" t="s">
        <v>47</v>
      </c>
      <c r="C95" s="15">
        <v>0</v>
      </c>
      <c r="D95" s="48">
        <v>379000</v>
      </c>
      <c r="E95" s="37"/>
      <c r="F95" s="34"/>
    </row>
    <row r="96" spans="1:6" s="6" customFormat="1" x14ac:dyDescent="0.45">
      <c r="A96" s="49"/>
      <c r="B96" s="4" t="s">
        <v>48</v>
      </c>
      <c r="C96" s="15"/>
      <c r="D96" s="48">
        <v>0</v>
      </c>
      <c r="E96" s="37"/>
      <c r="F96" s="34"/>
    </row>
    <row r="97" spans="1:6" s="6" customFormat="1" x14ac:dyDescent="0.45">
      <c r="A97" s="65" t="s">
        <v>91</v>
      </c>
      <c r="B97" s="66"/>
      <c r="C97" s="15"/>
      <c r="D97" s="5">
        <f>SUM(D98:D99)</f>
        <v>6606826.4900000002</v>
      </c>
      <c r="E97" s="37"/>
      <c r="F97" s="34"/>
    </row>
    <row r="98" spans="1:6" s="6" customFormat="1" ht="69" x14ac:dyDescent="0.45">
      <c r="A98" s="49"/>
      <c r="B98" s="4" t="s">
        <v>92</v>
      </c>
      <c r="C98" s="15"/>
      <c r="D98" s="48">
        <v>2450000</v>
      </c>
      <c r="E98" s="37"/>
      <c r="F98" s="34"/>
    </row>
    <row r="99" spans="1:6" s="6" customFormat="1" x14ac:dyDescent="0.45">
      <c r="A99" s="49"/>
      <c r="B99" s="4" t="s">
        <v>94</v>
      </c>
      <c r="C99" s="15" t="s">
        <v>93</v>
      </c>
      <c r="D99" s="48">
        <v>4156826.49</v>
      </c>
      <c r="E99" s="37"/>
      <c r="F99" s="34"/>
    </row>
    <row r="100" spans="1:6" s="6" customFormat="1" x14ac:dyDescent="0.45">
      <c r="A100" s="49"/>
      <c r="B100" s="4"/>
      <c r="C100" s="15"/>
      <c r="D100" s="48"/>
      <c r="E100" s="37"/>
      <c r="F100" s="34"/>
    </row>
    <row r="101" spans="1:6" s="6" customFormat="1" ht="35.25" x14ac:dyDescent="0.5">
      <c r="A101" s="49"/>
      <c r="B101" s="7" t="s">
        <v>49</v>
      </c>
      <c r="C101" s="16"/>
      <c r="D101" s="5"/>
      <c r="E101" s="29"/>
      <c r="F101" s="34"/>
    </row>
    <row r="102" spans="1:6" ht="35.25" x14ac:dyDescent="0.5">
      <c r="A102" s="47"/>
      <c r="B102" s="8" t="s">
        <v>52</v>
      </c>
      <c r="C102" s="17">
        <f>C19+C34+C67+C89</f>
        <v>306979786</v>
      </c>
      <c r="D102" s="17">
        <f>D19+D34+D67+D89+D97</f>
        <v>31864482.300000004</v>
      </c>
      <c r="E102" s="29">
        <f>D102-5062737360</f>
        <v>-5030872877.6999998</v>
      </c>
    </row>
    <row r="103" spans="1:6" ht="35.25" hidden="1" x14ac:dyDescent="0.5">
      <c r="A103" s="44"/>
      <c r="B103" s="45" t="s">
        <v>53</v>
      </c>
      <c r="C103" s="46">
        <v>4000000</v>
      </c>
      <c r="D103" s="29"/>
      <c r="E103" s="29"/>
    </row>
    <row r="104" spans="1:6" ht="35.25" hidden="1" x14ac:dyDescent="0.5">
      <c r="A104" s="21"/>
      <c r="B104" s="8" t="s">
        <v>52</v>
      </c>
      <c r="C104" s="17" t="e">
        <f>C101+#REF!+#REF!</f>
        <v>#REF!</v>
      </c>
      <c r="D104" s="29"/>
      <c r="E104" s="29"/>
    </row>
    <row r="105" spans="1:6" s="6" customFormat="1" ht="36" hidden="1" thickBot="1" x14ac:dyDescent="0.5">
      <c r="A105" s="22"/>
      <c r="B105" s="24" t="s">
        <v>56</v>
      </c>
      <c r="C105" s="23">
        <v>23306137.43</v>
      </c>
      <c r="D105" s="29"/>
      <c r="E105" s="29"/>
      <c r="F105" s="34"/>
    </row>
    <row r="106" spans="1:6" s="6" customFormat="1" ht="35.25" hidden="1" x14ac:dyDescent="0.45">
      <c r="A106" s="26"/>
      <c r="B106" s="27"/>
      <c r="C106" s="28" t="e">
        <f>C104-C108</f>
        <v>#REF!</v>
      </c>
      <c r="D106" s="29"/>
      <c r="E106" s="29"/>
      <c r="F106" s="34"/>
    </row>
    <row r="107" spans="1:6" s="6" customFormat="1" ht="35.25" hidden="1" x14ac:dyDescent="0.45">
      <c r="A107" s="26"/>
      <c r="B107" s="27"/>
      <c r="C107" s="28"/>
      <c r="D107" s="29"/>
      <c r="E107" s="29"/>
      <c r="F107" s="34"/>
    </row>
    <row r="108" spans="1:6" s="6" customFormat="1" hidden="1" x14ac:dyDescent="0.45">
      <c r="A108" s="26"/>
      <c r="B108" s="27"/>
      <c r="C108" s="31">
        <v>302979786</v>
      </c>
      <c r="D108" s="29"/>
      <c r="E108" s="29"/>
      <c r="F108" s="34"/>
    </row>
    <row r="109" spans="1:6" s="6" customFormat="1" x14ac:dyDescent="0.45">
      <c r="A109" s="26"/>
      <c r="B109" s="27"/>
      <c r="C109" s="31"/>
      <c r="D109" s="29"/>
      <c r="E109" s="29"/>
      <c r="F109" s="34"/>
    </row>
    <row r="110" spans="1:6" s="6" customFormat="1" ht="53.25" customHeight="1" x14ac:dyDescent="0.8">
      <c r="A110" s="74" t="s">
        <v>95</v>
      </c>
      <c r="B110" s="74"/>
      <c r="C110" s="74"/>
      <c r="D110" s="74"/>
      <c r="E110" s="68"/>
      <c r="F110" s="69"/>
    </row>
    <row r="111" spans="1:6" s="6" customFormat="1" ht="75" customHeight="1" x14ac:dyDescent="0.55000000000000004">
      <c r="A111" s="72" t="s">
        <v>98</v>
      </c>
      <c r="B111" s="72"/>
      <c r="C111" s="72"/>
      <c r="D111" s="72"/>
      <c r="E111" s="68"/>
      <c r="F111" s="69"/>
    </row>
    <row r="112" spans="1:6" s="6" customFormat="1" ht="36" x14ac:dyDescent="0.55000000000000004">
      <c r="A112" s="71"/>
      <c r="B112" s="67"/>
      <c r="C112" s="67"/>
      <c r="D112" s="70"/>
      <c r="E112" s="68"/>
      <c r="F112" s="69"/>
    </row>
    <row r="113" spans="1:6" s="6" customFormat="1" ht="69.75" customHeight="1" x14ac:dyDescent="0.5">
      <c r="A113" s="72" t="s">
        <v>96</v>
      </c>
      <c r="B113" s="72"/>
      <c r="C113" s="72"/>
      <c r="D113" s="72"/>
      <c r="E113" s="71"/>
      <c r="F113" s="71"/>
    </row>
    <row r="114" spans="1:6" s="6" customFormat="1" ht="36" x14ac:dyDescent="0.55000000000000004">
      <c r="A114" s="72"/>
      <c r="B114" s="72"/>
      <c r="C114" s="72"/>
      <c r="D114" s="72"/>
      <c r="E114" s="68"/>
      <c r="F114" s="69"/>
    </row>
    <row r="115" spans="1:6" s="6" customFormat="1" ht="152.25" customHeight="1" x14ac:dyDescent="0.5">
      <c r="A115" s="72" t="s">
        <v>97</v>
      </c>
      <c r="B115" s="72"/>
      <c r="C115" s="72"/>
      <c r="D115" s="72"/>
      <c r="E115" s="71"/>
      <c r="F115" s="71"/>
    </row>
    <row r="116" spans="1:6" s="6" customFormat="1" ht="36" x14ac:dyDescent="0.55000000000000004">
      <c r="A116" s="73"/>
      <c r="B116" s="73"/>
      <c r="C116" s="73"/>
      <c r="D116" s="73"/>
      <c r="E116" s="68"/>
      <c r="F116" s="69"/>
    </row>
    <row r="117" spans="1:6" s="6" customFormat="1" x14ac:dyDescent="0.45">
      <c r="A117" s="62"/>
      <c r="B117" s="62"/>
      <c r="C117" s="62"/>
      <c r="D117" s="62"/>
      <c r="E117" s="10"/>
      <c r="F117" s="34"/>
    </row>
    <row r="118" spans="1:6" s="6" customFormat="1" ht="35.25" x14ac:dyDescent="0.5">
      <c r="A118" s="63" t="s">
        <v>86</v>
      </c>
      <c r="B118" s="63"/>
      <c r="C118" s="63"/>
      <c r="D118" s="63"/>
      <c r="E118" s="63"/>
      <c r="F118" s="34"/>
    </row>
    <row r="119" spans="1:6" ht="36.75" x14ac:dyDescent="0.6">
      <c r="A119" s="64" t="s">
        <v>87</v>
      </c>
      <c r="B119" s="64"/>
      <c r="C119" s="64"/>
      <c r="D119" s="64"/>
      <c r="E119" s="64"/>
    </row>
    <row r="120" spans="1:6" x14ac:dyDescent="0.45">
      <c r="B120" s="6"/>
    </row>
    <row r="121" spans="1:6" x14ac:dyDescent="0.45">
      <c r="B121" s="10"/>
      <c r="C121" s="14"/>
      <c r="D121" s="10"/>
      <c r="E121" s="10"/>
    </row>
    <row r="122" spans="1:6" ht="76.5" customHeight="1" x14ac:dyDescent="0.7">
      <c r="A122" s="53"/>
      <c r="B122" s="53"/>
      <c r="C122" s="53"/>
    </row>
    <row r="123" spans="1:6" ht="46.5" x14ac:dyDescent="0.7">
      <c r="A123" s="30"/>
      <c r="B123" s="30"/>
      <c r="C123" s="30"/>
    </row>
    <row r="124" spans="1:6" ht="46.5" x14ac:dyDescent="0.7">
      <c r="A124" s="52"/>
      <c r="B124" s="52"/>
      <c r="C124" s="52"/>
    </row>
    <row r="125" spans="1:6" ht="46.5" x14ac:dyDescent="0.7">
      <c r="A125" s="52"/>
      <c r="B125" s="52"/>
      <c r="C125" s="52"/>
    </row>
  </sheetData>
  <mergeCells count="29">
    <mergeCell ref="D15:D16"/>
    <mergeCell ref="A117:D117"/>
    <mergeCell ref="A118:E118"/>
    <mergeCell ref="A119:E119"/>
    <mergeCell ref="A18:C18"/>
    <mergeCell ref="A19:B19"/>
    <mergeCell ref="A34:B34"/>
    <mergeCell ref="A97:B97"/>
    <mergeCell ref="A114:D114"/>
    <mergeCell ref="A110:D110"/>
    <mergeCell ref="A111:D111"/>
    <mergeCell ref="A113:D113"/>
    <mergeCell ref="A115:D115"/>
    <mergeCell ref="A8:C8"/>
    <mergeCell ref="A9:C9"/>
    <mergeCell ref="A10:C10"/>
    <mergeCell ref="A11:C11"/>
    <mergeCell ref="A12:C12"/>
    <mergeCell ref="A13:C13"/>
    <mergeCell ref="C15:C16"/>
    <mergeCell ref="A17:C17"/>
    <mergeCell ref="A14:C14"/>
    <mergeCell ref="A15:A16"/>
    <mergeCell ref="B15:B16"/>
    <mergeCell ref="A124:C124"/>
    <mergeCell ref="A125:C125"/>
    <mergeCell ref="A122:C122"/>
    <mergeCell ref="A67:B67"/>
    <mergeCell ref="A89:B89"/>
  </mergeCells>
  <pageMargins left="1.299212598425197" right="0.70866141732283472" top="0" bottom="0" header="0.31496062992125984" footer="0.31496062992125984"/>
  <pageSetup scale="27" orientation="portrait" r:id="rId1"/>
  <rowBreaks count="1" manualBreakCount="1">
    <brk id="54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2023-04-04T14:46:48Z</cp:lastPrinted>
  <dcterms:created xsi:type="dcterms:W3CDTF">2022-01-25T14:02:52Z</dcterms:created>
  <dcterms:modified xsi:type="dcterms:W3CDTF">2023-04-04T15:14:27Z</dcterms:modified>
</cp:coreProperties>
</file>