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moran\Desktop\PRESUPUESTO-2022\EJECUCIONES-2022\"/>
    </mc:Choice>
  </mc:AlternateContent>
  <bookViews>
    <workbookView xWindow="0" yWindow="0" windowWidth="20490" windowHeight="6555" activeTab="1"/>
  </bookViews>
  <sheets>
    <sheet name="Fiscalización" sheetId="1" r:id="rId1"/>
    <sheet name="Asistencia Técnica" sheetId="2" r:id="rId2"/>
  </sheets>
  <externalReferences>
    <externalReference r:id="rId3"/>
  </externalReferences>
  <definedNames>
    <definedName name="_xlnm.Print_Area" localSheetId="1">'Asistencia Técnica'!$A$1:$J$40</definedName>
    <definedName name="_xlnm.Print_Area" localSheetId="0">Fiscalización!$A$1:$J$40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2" l="1"/>
  <c r="G30" i="2"/>
  <c r="G29" i="1" l="1"/>
  <c r="G30" i="1"/>
  <c r="H29" i="2" l="1"/>
  <c r="H30" i="2"/>
  <c r="H29" i="1"/>
  <c r="H30" i="1"/>
  <c r="I30" i="1"/>
  <c r="F29" i="1"/>
  <c r="F30" i="1"/>
  <c r="E29" i="1"/>
  <c r="E30" i="1"/>
  <c r="J30" i="2" l="1"/>
  <c r="I30" i="2"/>
  <c r="J29" i="2"/>
  <c r="I29" i="2"/>
  <c r="I25" i="2"/>
  <c r="C16" i="2"/>
  <c r="I25" i="1" l="1"/>
  <c r="J30" i="1"/>
  <c r="J29" i="1"/>
  <c r="I29" i="1"/>
  <c r="C16" i="1"/>
</calcChain>
</file>

<file path=xl/sharedStrings.xml><?xml version="1.0" encoding="utf-8"?>
<sst xmlns="http://schemas.openxmlformats.org/spreadsheetml/2006/main" count="134" uniqueCount="69">
  <si>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</si>
  <si>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</si>
  <si>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</si>
  <si>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</si>
  <si>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</si>
  <si>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</si>
  <si>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</si>
  <si>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</si>
  <si>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</si>
  <si>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</si>
  <si>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</si>
  <si>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</si>
  <si>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</si>
  <si>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</si>
  <si>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</si>
  <si>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</si>
  <si>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</si>
  <si>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</si>
  <si>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</si>
  <si>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</si>
  <si>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</si>
  <si>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</si>
  <si>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</si>
  <si>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</si>
  <si>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</si>
  <si>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</si>
  <si>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</si>
  <si>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</si>
  <si>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</si>
  <si>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</si>
  <si>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</si>
  <si>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</si>
  <si>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</si>
  <si>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</si>
  <si>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</si>
  <si>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</si>
  <si>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</si>
  <si>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</si>
  <si>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</si>
  <si>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</si>
  <si>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</si>
  <si>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</si>
  <si>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</si>
  <si>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</si>
  <si>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</si>
  <si>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</si>
  <si>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</si>
  <si>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</si>
  <si>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</si>
  <si>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</si>
  <si>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julio - septiembre 2022 de las Metas Físicas-Financieras</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</si>
  <si>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</si>
  <si>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</si>
  <si>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</si>
  <si>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</si>
  <si>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</si>
  <si>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</si>
  <si>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</si>
  <si>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 xml:space="preserve">Supervisión y Fiscalización </t>
  </si>
  <si>
    <t xml:space="preserve">Documentos en los que se presentan y analizan las mediciones oficiales para garantizar el correcto funcionamiento y desarrollo del sector cooperativo, mediante la fiscalización. Asesoría técnica y la capacitación.
</t>
  </si>
  <si>
    <t>Sector público, sector privado, cooperativas, sector financiero y ciudadanía.</t>
  </si>
  <si>
    <t>Informes publicados referente a la cantidad Cooperativas inspeccionadas y certificaciones emitidas</t>
  </si>
  <si>
    <t>Cooperativas reciben asistencias técnicas</t>
  </si>
  <si>
    <t>Documentos en los que se presentan y analizan las cantidad de Cooperativas 
supervisadas</t>
  </si>
  <si>
    <t>Informes publicados referente a la cantidad de Cooperativas 
supervisadas</t>
  </si>
  <si>
    <t>Para el tercer trimestre, la sumatoria de las metas de cada una de las actividades planificadas por las áreas de la Dirección Asistencia Técnica asciende a 1,282, de las cuales, 2,442 se cumplieron más de lo planificado en algunas de las actividades, permaneciendo por debajo en algunas de las sí planificadas, alcanzando un nivel de cumplimiento promedio de 73%.</t>
  </si>
  <si>
    <t>Para el tercer trimestre, la sumatoria de las metas de cada una de las actividades planificadas por las áreas de la Dirección Asistencia Técnica asciende a 942, de las 726 se cumplieron o próximo en lograrse, alcanzando un nivel de cumplimiento promedio de 75%.</t>
  </si>
  <si>
    <t>Informe de Evaluación Trimestral Octubre-Diciembre-2022 de las Metas Físicas-Financieras</t>
  </si>
  <si>
    <t>5143  INSTITUTO DE  DESARROLLO Y CREDITO COOPERATIVO (IDECOOP)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</si>
</sst>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FFFF0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10" borderId="17" xfId="0" applyFont="1" applyFill="1" applyBorder="1" applyAlignment="1" applyProtection="1">
      <alignmen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calculatedColumnFormula>175*4</calculatedColumnFormula>
    </tableColumn>
    <tableColumn id="10" name="Financiera_x000a_(D)" dataDxfId="19">
      <calculatedColumnFormula>1500000*4</calculatedColumnFormula>
    </tableColumn>
    <tableColumn id="5" name="Física _x000a_(E)" dataDxfId="1">
      <calculatedColumnFormula>23+51+35</calculatedColumnFormula>
    </tableColumn>
    <tableColumn id="6" name="Financiera _x000a_ (F)" dataDxfId="18">
      <calculatedColumnFormula>1614752.72+2364399.07+1471240.66</calculatedColumnFormula>
    </tableColumn>
    <tableColumn id="7" name="Física _x000a_(%)_x000a_ G=E/C" dataDxfId="17">
      <calculatedColumnFormula>IF(G29&gt;0,G29/C29,0)</calculatedColumnFormula>
    </tableColumn>
    <tableColumn id="8" name="Financiero _x000a_(%) _x000a_H=F/D" dataDxfId="16">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15" dataDxfId="13" headerRowBorderDxfId="14" tableBorderDxfId="12" totalsRowBorderDxfId="11">
  <tableColumns count="10">
    <tableColumn id="1" name="Producto" dataDxfId="10"/>
    <tableColumn id="2" name="Indicador" dataDxfId="9"/>
    <tableColumn id="3" name="Física_x000a_(A)" dataDxfId="8"/>
    <tableColumn id="4" name="Financiera_x000a_(B)" dataDxfId="7"/>
    <tableColumn id="9" name="Física_x000a_(C)" dataDxfId="6"/>
    <tableColumn id="10" name="Financiera_x000a_(D)" dataDxfId="5"/>
    <tableColumn id="5" name="Física _x000a_(E)" dataDxfId="0">
      <calculatedColumnFormula>49+72+78</calculatedColumnFormula>
    </tableColumn>
    <tableColumn id="6" name="Financiera _x000a_ (F)" dataDxfId="4">
      <calculatedColumnFormula>915126.6+2073552.5+343383.62</calculatedColumnFormula>
    </tableColumn>
    <tableColumn id="7" name="Física _x000a_(%)_x000a_ G=E/C" dataDxfId="3">
      <calculatedColumnFormula>IF(G29&gt;0,G29/C29,0)</calculatedColumnFormula>
    </tableColumn>
    <tableColumn id="8" name="Financiero _x000a_(%) _x000a_H=F/D" dataDxfId="2">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O41"/>
  <sheetViews>
    <sheetView view="pageBreakPreview" topLeftCell="A28" zoomScale="77" zoomScaleNormal="85" zoomScaleSheetLayoutView="77" workbookViewId="0">
      <selection activeCell="G30" sqref="G30"/>
    </sheetView>
  </sheetViews>
  <sheetFormatPr baseColWidth="10" defaultColWidth="11.42578125" defaultRowHeight="15" x14ac:dyDescent="0.25"/>
  <cols>
    <col min="1" max="1" width="23" style="6" customWidth="1"/>
    <col min="2" max="2" width="20.7109375" style="6" customWidth="1"/>
    <col min="3" max="3" width="12.7109375" style="6" customWidth="1"/>
    <col min="4" max="4" width="13.7109375" style="6" bestFit="1" customWidth="1"/>
    <col min="5" max="10" width="12.7109375" style="6" customWidth="1"/>
    <col min="11" max="11" width="11.42578125" style="6"/>
  </cols>
  <sheetData>
    <row r="1" spans="1:11" ht="21.75" thickBot="1" x14ac:dyDescent="0.3">
      <c r="A1" s="26"/>
      <c r="B1" s="77" t="s">
        <v>50</v>
      </c>
      <c r="C1" s="78"/>
      <c r="D1" s="78"/>
      <c r="E1" s="78"/>
      <c r="F1" s="78"/>
      <c r="G1" s="78"/>
      <c r="H1" s="78"/>
      <c r="I1" s="78"/>
      <c r="J1" s="79"/>
      <c r="K1" s="1"/>
    </row>
    <row r="2" spans="1:11" ht="21.75" thickBot="1" x14ac:dyDescent="0.3">
      <c r="A2" s="27"/>
      <c r="B2" s="80" t="s">
        <v>0</v>
      </c>
      <c r="C2" s="81"/>
      <c r="D2" s="80" t="s">
        <v>1</v>
      </c>
      <c r="E2" s="82"/>
      <c r="F2" s="82"/>
      <c r="G2" s="81"/>
      <c r="H2" s="83"/>
      <c r="I2" s="2" t="s">
        <v>2</v>
      </c>
      <c r="J2" s="3" t="s">
        <v>3</v>
      </c>
      <c r="K2" s="1"/>
    </row>
    <row r="3" spans="1:11" ht="21.75" thickBot="1" x14ac:dyDescent="0.3">
      <c r="A3" s="28"/>
      <c r="B3" s="84"/>
      <c r="C3" s="85"/>
      <c r="D3" s="84"/>
      <c r="E3" s="85"/>
      <c r="F3" s="85"/>
      <c r="G3" s="85"/>
      <c r="H3" s="86"/>
      <c r="I3" s="32"/>
      <c r="J3" s="33"/>
      <c r="K3" s="1"/>
    </row>
    <row r="4" spans="1:11" x14ac:dyDescent="0.25">
      <c r="A4" s="87"/>
      <c r="B4" s="88"/>
      <c r="C4" s="88"/>
      <c r="D4" s="89"/>
      <c r="E4" s="89"/>
      <c r="F4" s="89"/>
      <c r="G4" s="89"/>
      <c r="H4" s="89"/>
      <c r="I4" s="88"/>
      <c r="J4" s="90"/>
      <c r="K4" s="1"/>
    </row>
    <row r="5" spans="1:11" ht="3" customHeight="1" x14ac:dyDescent="0.25">
      <c r="A5" s="74"/>
      <c r="B5" s="75"/>
      <c r="C5" s="75"/>
      <c r="D5" s="75"/>
      <c r="E5" s="75"/>
      <c r="F5" s="75"/>
      <c r="G5" s="75"/>
      <c r="H5" s="75"/>
      <c r="I5" s="75"/>
      <c r="J5" s="76"/>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68</v>
      </c>
      <c r="C8" s="46"/>
      <c r="D8" s="46"/>
      <c r="E8" s="46"/>
      <c r="F8" s="46"/>
      <c r="G8" s="46"/>
      <c r="H8" s="46"/>
      <c r="I8" s="46"/>
      <c r="J8" s="47"/>
      <c r="K8" s="1"/>
    </row>
    <row r="9" spans="1:11" ht="15" customHeight="1" x14ac:dyDescent="0.25">
      <c r="A9" s="29" t="s">
        <v>35</v>
      </c>
      <c r="B9" s="45" t="s">
        <v>52</v>
      </c>
      <c r="C9" s="46"/>
      <c r="D9" s="46"/>
      <c r="E9" s="46"/>
      <c r="F9" s="46"/>
      <c r="G9" s="46"/>
      <c r="H9" s="46"/>
      <c r="I9" s="46"/>
      <c r="J9" s="47"/>
      <c r="K9" s="1"/>
    </row>
    <row r="10" spans="1:11" x14ac:dyDescent="0.25">
      <c r="A10" s="29" t="s">
        <v>36</v>
      </c>
      <c r="B10" s="45" t="s">
        <v>53</v>
      </c>
      <c r="C10" s="46"/>
      <c r="D10" s="46"/>
      <c r="E10" s="46"/>
      <c r="F10" s="46"/>
      <c r="G10" s="46"/>
      <c r="H10" s="46"/>
      <c r="I10" s="46"/>
      <c r="J10" s="47"/>
      <c r="K10" s="1"/>
    </row>
    <row r="11" spans="1:11" ht="31.5" customHeight="1" x14ac:dyDescent="0.25">
      <c r="A11" s="4" t="s">
        <v>7</v>
      </c>
      <c r="B11" s="48" t="s">
        <v>54</v>
      </c>
      <c r="C11" s="48"/>
      <c r="D11" s="48"/>
      <c r="E11" s="48"/>
      <c r="F11" s="48"/>
      <c r="G11" s="48"/>
      <c r="H11" s="48"/>
      <c r="I11" s="48"/>
      <c r="J11" s="49"/>
    </row>
    <row r="12" spans="1:11" ht="47.25" customHeight="1" x14ac:dyDescent="0.25">
      <c r="A12" s="4" t="s">
        <v>8</v>
      </c>
      <c r="B12" s="48" t="s">
        <v>55</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3" t="s">
        <v>56</v>
      </c>
      <c r="D14" s="73"/>
      <c r="E14" s="73"/>
      <c r="F14" s="73"/>
      <c r="G14" s="73"/>
      <c r="H14" s="73"/>
      <c r="I14" s="73"/>
      <c r="J14" s="73"/>
    </row>
    <row r="15" spans="1:11" ht="26.25" customHeight="1" x14ac:dyDescent="0.25">
      <c r="A15" s="4" t="s">
        <v>11</v>
      </c>
      <c r="B15" s="7">
        <v>1.1000000000000001</v>
      </c>
      <c r="C15" s="73" t="s">
        <v>57</v>
      </c>
      <c r="D15" s="73"/>
      <c r="E15" s="73"/>
      <c r="F15" s="73"/>
      <c r="G15" s="73"/>
      <c r="H15" s="73"/>
      <c r="I15" s="73"/>
      <c r="J15" s="73"/>
    </row>
    <row r="16" spans="1:1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58</v>
      </c>
      <c r="C18" s="48"/>
      <c r="D18" s="48"/>
      <c r="E18" s="48"/>
      <c r="F18" s="48"/>
      <c r="G18" s="48"/>
      <c r="H18" s="48"/>
      <c r="I18" s="48"/>
      <c r="J18" s="49"/>
    </row>
    <row r="19" spans="1:11" ht="33" customHeight="1" x14ac:dyDescent="0.25">
      <c r="A19" s="9" t="s">
        <v>15</v>
      </c>
      <c r="B19" s="71" t="s">
        <v>59</v>
      </c>
      <c r="C19" s="71"/>
      <c r="D19" s="71"/>
      <c r="E19" s="71"/>
      <c r="F19" s="71"/>
      <c r="G19" s="71"/>
      <c r="H19" s="71"/>
      <c r="I19" s="71"/>
      <c r="J19" s="72"/>
    </row>
    <row r="20" spans="1:11" ht="34.5" customHeight="1" x14ac:dyDescent="0.25">
      <c r="A20" s="9" t="s">
        <v>16</v>
      </c>
      <c r="B20" s="48" t="s">
        <v>60</v>
      </c>
      <c r="C20" s="48"/>
      <c r="D20" s="48"/>
      <c r="E20" s="48"/>
      <c r="F20" s="48"/>
      <c r="G20" s="48"/>
      <c r="H20" s="48"/>
      <c r="I20" s="48"/>
      <c r="J20" s="49"/>
    </row>
    <row r="21" spans="1:11" ht="35.25" customHeight="1" x14ac:dyDescent="0.25">
      <c r="A21" s="9" t="s">
        <v>37</v>
      </c>
      <c r="B21" s="48" t="s">
        <v>61</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x14ac:dyDescent="0.25">
      <c r="A25" s="55"/>
      <c r="B25" s="56"/>
      <c r="C25" s="62"/>
      <c r="D25" s="63"/>
      <c r="E25" s="64"/>
      <c r="F25" s="62"/>
      <c r="G25" s="63"/>
      <c r="H25" s="64"/>
      <c r="I25" s="57">
        <f>+IF(F25&gt;0,F25/C25,0)</f>
        <v>0</v>
      </c>
      <c r="J25" s="58"/>
    </row>
    <row r="26" spans="1:11" ht="15.75" x14ac:dyDescent="0.25">
      <c r="A26" s="50" t="s">
        <v>23</v>
      </c>
      <c r="B26" s="51"/>
      <c r="C26" s="51"/>
      <c r="D26" s="51"/>
      <c r="E26" s="51"/>
      <c r="F26" s="51"/>
      <c r="G26" s="51"/>
      <c r="H26" s="51"/>
      <c r="I26" s="51"/>
      <c r="J26" s="52"/>
      <c r="K26" s="1"/>
    </row>
    <row r="27" spans="1:11" x14ac:dyDescent="0.25">
      <c r="A27" s="5"/>
      <c r="B27"/>
      <c r="C27" s="59" t="s">
        <v>49</v>
      </c>
      <c r="D27" s="60"/>
      <c r="E27" s="59" t="s">
        <v>47</v>
      </c>
      <c r="F27" s="60"/>
      <c r="G27" s="59" t="s">
        <v>48</v>
      </c>
      <c r="H27" s="59"/>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5.25" customHeight="1" x14ac:dyDescent="0.25">
      <c r="A29" s="13" t="s">
        <v>58</v>
      </c>
      <c r="B29" s="14" t="s">
        <v>61</v>
      </c>
      <c r="C29" s="15">
        <v>700</v>
      </c>
      <c r="D29" s="16">
        <v>6000000</v>
      </c>
      <c r="E29" s="16">
        <f t="shared" ref="E29:E30" si="0">175*4</f>
        <v>700</v>
      </c>
      <c r="F29" s="16">
        <f t="shared" ref="F29:F30" si="1">1500000*4</f>
        <v>6000000</v>
      </c>
      <c r="G29" s="17">
        <f t="shared" ref="G29:G30" si="2">23+51+35</f>
        <v>109</v>
      </c>
      <c r="H29" s="16">
        <f t="shared" ref="H29:H30" si="3">1614752.72+2364399.07+1471240.66</f>
        <v>5450392.4500000002</v>
      </c>
      <c r="I29" s="18">
        <f>IF(G29&gt;0,G29/C29,0)</f>
        <v>0.15571428571428572</v>
      </c>
      <c r="J29" s="19">
        <f>IF(H29&gt;0,H29/D29,0)</f>
        <v>0.90839874166666668</v>
      </c>
    </row>
    <row r="30" spans="1:11" ht="33.75" customHeight="1" x14ac:dyDescent="0.25">
      <c r="A30" s="20"/>
      <c r="B30" s="21"/>
      <c r="C30" s="22">
        <v>700</v>
      </c>
      <c r="D30" s="23">
        <v>6000000</v>
      </c>
      <c r="E30" s="23">
        <f t="shared" si="0"/>
        <v>700</v>
      </c>
      <c r="F30" s="23">
        <f t="shared" si="1"/>
        <v>6000000</v>
      </c>
      <c r="G30" s="24">
        <f t="shared" si="2"/>
        <v>109</v>
      </c>
      <c r="H30" s="23">
        <f t="shared" si="3"/>
        <v>5450392.4500000002</v>
      </c>
      <c r="I30" s="18">
        <f>IF(G30&gt;0,G30/C30,0)</f>
        <v>0.15571428571428572</v>
      </c>
      <c r="J30" s="19">
        <f>IF(H30&gt;0,H30/D30,0)</f>
        <v>0.90839874166666668</v>
      </c>
    </row>
    <row r="31" spans="1:11" ht="15.75" x14ac:dyDescent="0.25">
      <c r="A31" s="35" t="s">
        <v>27</v>
      </c>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5" x14ac:dyDescent="0.25">
      <c r="A33" s="25" t="s">
        <v>29</v>
      </c>
      <c r="B33" s="48" t="s">
        <v>58</v>
      </c>
      <c r="C33" s="48"/>
      <c r="D33" s="48"/>
      <c r="E33" s="48"/>
      <c r="F33" s="48"/>
      <c r="G33" s="48"/>
      <c r="H33" s="48"/>
      <c r="I33" s="48"/>
      <c r="J33" s="49"/>
    </row>
    <row r="34" spans="1:15" ht="46.5" customHeight="1" x14ac:dyDescent="0.25">
      <c r="A34" s="25" t="s">
        <v>30</v>
      </c>
      <c r="B34" s="48" t="s">
        <v>59</v>
      </c>
      <c r="C34" s="48"/>
      <c r="D34" s="48"/>
      <c r="E34" s="48"/>
      <c r="F34" s="48"/>
      <c r="G34" s="48"/>
      <c r="H34" s="48"/>
      <c r="I34" s="48"/>
      <c r="J34" s="49"/>
    </row>
    <row r="35" spans="1:15" ht="85.5" customHeight="1" x14ac:dyDescent="0.25">
      <c r="A35" s="25" t="s">
        <v>31</v>
      </c>
      <c r="B35" s="48" t="s">
        <v>65</v>
      </c>
      <c r="C35" s="48"/>
      <c r="D35" s="48"/>
      <c r="E35" s="48"/>
      <c r="F35" s="48"/>
      <c r="G35" s="48"/>
      <c r="H35" s="48"/>
      <c r="I35" s="48"/>
      <c r="J35" s="49"/>
      <c r="O35">
        <v>6</v>
      </c>
    </row>
    <row r="36" spans="1:15" ht="68.25" customHeight="1" x14ac:dyDescent="0.25">
      <c r="A36" s="34" t="s">
        <v>32</v>
      </c>
      <c r="B36" s="53"/>
      <c r="C36" s="53"/>
      <c r="D36" s="53"/>
      <c r="E36" s="53"/>
      <c r="F36" s="53"/>
      <c r="G36" s="53"/>
      <c r="H36" s="53"/>
      <c r="I36" s="53"/>
      <c r="J36" s="54"/>
    </row>
    <row r="37" spans="1:15" ht="15.75" x14ac:dyDescent="0.25">
      <c r="A37" s="35" t="s">
        <v>33</v>
      </c>
      <c r="B37" s="36"/>
      <c r="C37" s="36"/>
      <c r="D37" s="36"/>
      <c r="E37" s="36"/>
      <c r="F37" s="36"/>
      <c r="G37" s="36"/>
      <c r="H37" s="36"/>
      <c r="I37" s="36"/>
      <c r="J37" s="37"/>
    </row>
    <row r="38" spans="1:15" ht="15.75" x14ac:dyDescent="0.25">
      <c r="A38" s="38" t="s">
        <v>34</v>
      </c>
      <c r="B38" s="39"/>
      <c r="C38" s="39"/>
      <c r="D38" s="39"/>
      <c r="E38" s="39"/>
      <c r="F38" s="39"/>
      <c r="G38" s="39"/>
      <c r="H38" s="39"/>
      <c r="I38" s="39"/>
      <c r="J38" s="40"/>
      <c r="K38" s="1"/>
    </row>
    <row r="39" spans="1:15" ht="27.75" customHeight="1" x14ac:dyDescent="0.25">
      <c r="A39" s="41"/>
      <c r="B39" s="42"/>
      <c r="C39" s="42"/>
      <c r="D39" s="42"/>
      <c r="E39" s="42"/>
      <c r="F39" s="42"/>
      <c r="G39" s="42"/>
      <c r="H39" s="42"/>
      <c r="I39" s="42"/>
      <c r="J39" s="43"/>
    </row>
    <row r="40" spans="1:15" ht="27.75" customHeight="1" x14ac:dyDescent="0.25">
      <c r="A40" s="31"/>
      <c r="B40" s="31"/>
      <c r="C40" s="31"/>
      <c r="D40" s="31"/>
      <c r="E40" s="31"/>
      <c r="F40" s="31"/>
      <c r="G40" s="31"/>
      <c r="H40" s="31"/>
      <c r="I40" s="31"/>
      <c r="J40" s="31"/>
    </row>
    <row r="41" spans="1:15" ht="30.75" customHeight="1" x14ac:dyDescent="0.25">
      <c r="A41" s="44" t="s">
        <v>40</v>
      </c>
      <c r="B41" s="44"/>
      <c r="C41" s="44"/>
      <c r="D41" s="44"/>
      <c r="E41" s="44"/>
      <c r="F41" s="44"/>
      <c r="G41" s="44"/>
      <c r="H41" s="44"/>
      <c r="I41" s="44"/>
      <c r="J41" s="44"/>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3"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7" orientation="portrait" r:id="rId1"/>
  <ignoredErrors>
    <ignoredError sqref="I29:J29 J30"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1"/>
  <sheetViews>
    <sheetView tabSelected="1" view="pageBreakPreview" zoomScale="75" zoomScaleNormal="100" zoomScaleSheetLayoutView="75" workbookViewId="0">
      <selection activeCell="G30" sqref="G30"/>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10" width="12.7109375" style="6" customWidth="1"/>
    <col min="11" max="11" width="11.42578125" style="6"/>
  </cols>
  <sheetData>
    <row r="1" spans="1:11" ht="21.75" thickBot="1" x14ac:dyDescent="0.3">
      <c r="A1" s="26"/>
      <c r="B1" s="77" t="s">
        <v>67</v>
      </c>
      <c r="C1" s="78"/>
      <c r="D1" s="78"/>
      <c r="E1" s="78"/>
      <c r="F1" s="78"/>
      <c r="G1" s="78"/>
      <c r="H1" s="78"/>
      <c r="I1" s="78"/>
      <c r="J1" s="79"/>
      <c r="K1" s="1"/>
    </row>
    <row r="2" spans="1:11" ht="21.75" thickBot="1" x14ac:dyDescent="0.3">
      <c r="A2" s="27"/>
      <c r="B2" s="80" t="s">
        <v>0</v>
      </c>
      <c r="C2" s="81"/>
      <c r="D2" s="80" t="s">
        <v>1</v>
      </c>
      <c r="E2" s="82"/>
      <c r="F2" s="82"/>
      <c r="G2" s="81"/>
      <c r="H2" s="83"/>
      <c r="I2" s="2" t="s">
        <v>2</v>
      </c>
      <c r="J2" s="3" t="s">
        <v>3</v>
      </c>
      <c r="K2" s="1"/>
    </row>
    <row r="3" spans="1:11" ht="21.75" thickBot="1" x14ac:dyDescent="0.3">
      <c r="A3" s="28"/>
      <c r="B3" s="84"/>
      <c r="C3" s="85"/>
      <c r="D3" s="84"/>
      <c r="E3" s="85"/>
      <c r="F3" s="85"/>
      <c r="G3" s="85"/>
      <c r="H3" s="86"/>
      <c r="I3" s="32"/>
      <c r="J3" s="33"/>
      <c r="K3" s="1"/>
    </row>
    <row r="4" spans="1:11" x14ac:dyDescent="0.25">
      <c r="A4" s="87"/>
      <c r="B4" s="88"/>
      <c r="C4" s="88"/>
      <c r="D4" s="89"/>
      <c r="E4" s="89"/>
      <c r="F4" s="89"/>
      <c r="G4" s="89"/>
      <c r="H4" s="89"/>
      <c r="I4" s="88"/>
      <c r="J4" s="90"/>
      <c r="K4" s="1"/>
    </row>
    <row r="5" spans="1:11" ht="3" customHeight="1" x14ac:dyDescent="0.25">
      <c r="A5" s="74"/>
      <c r="B5" s="75"/>
      <c r="C5" s="75"/>
      <c r="D5" s="75"/>
      <c r="E5" s="75"/>
      <c r="F5" s="75"/>
      <c r="G5" s="75"/>
      <c r="H5" s="75"/>
      <c r="I5" s="75"/>
      <c r="J5" s="76"/>
      <c r="K5" s="1"/>
    </row>
    <row r="6" spans="1:11" ht="15.75" x14ac:dyDescent="0.25">
      <c r="A6" s="35" t="s">
        <v>4</v>
      </c>
      <c r="B6" s="36"/>
      <c r="C6" s="36"/>
      <c r="D6" s="36"/>
      <c r="E6" s="36"/>
      <c r="F6" s="36"/>
      <c r="G6" s="36"/>
      <c r="H6" s="36"/>
      <c r="I6" s="36"/>
      <c r="J6" s="37"/>
      <c r="K6" s="1"/>
    </row>
    <row r="7" spans="1:11" ht="15.75" x14ac:dyDescent="0.25">
      <c r="A7" s="50" t="s">
        <v>5</v>
      </c>
      <c r="B7" s="51"/>
      <c r="C7" s="51"/>
      <c r="D7" s="51"/>
      <c r="E7" s="51"/>
      <c r="F7" s="51"/>
      <c r="G7" s="51"/>
      <c r="H7" s="51"/>
      <c r="I7" s="51"/>
      <c r="J7" s="52"/>
      <c r="K7" s="1"/>
    </row>
    <row r="8" spans="1:11" x14ac:dyDescent="0.25">
      <c r="A8" s="4" t="s">
        <v>6</v>
      </c>
      <c r="B8" s="45" t="s">
        <v>51</v>
      </c>
      <c r="C8" s="46"/>
      <c r="D8" s="46"/>
      <c r="E8" s="46"/>
      <c r="F8" s="46"/>
      <c r="G8" s="46"/>
      <c r="H8" s="46"/>
      <c r="I8" s="46"/>
      <c r="J8" s="47"/>
      <c r="K8" s="1"/>
    </row>
    <row r="9" spans="1:11" ht="15" customHeight="1" x14ac:dyDescent="0.25">
      <c r="A9" s="29" t="s">
        <v>35</v>
      </c>
      <c r="B9" s="45" t="s">
        <v>52</v>
      </c>
      <c r="C9" s="46"/>
      <c r="D9" s="46"/>
      <c r="E9" s="46"/>
      <c r="F9" s="46"/>
      <c r="G9" s="46"/>
      <c r="H9" s="46"/>
      <c r="I9" s="46"/>
      <c r="J9" s="47"/>
      <c r="K9" s="1"/>
    </row>
    <row r="10" spans="1:11" x14ac:dyDescent="0.25">
      <c r="A10" s="29" t="s">
        <v>36</v>
      </c>
      <c r="B10" s="45" t="s">
        <v>53</v>
      </c>
      <c r="C10" s="46"/>
      <c r="D10" s="46"/>
      <c r="E10" s="46"/>
      <c r="F10" s="46"/>
      <c r="G10" s="46"/>
      <c r="H10" s="46"/>
      <c r="I10" s="46"/>
      <c r="J10" s="47"/>
      <c r="K10" s="1"/>
    </row>
    <row r="11" spans="1:11" ht="31.5" customHeight="1" x14ac:dyDescent="0.25">
      <c r="A11" s="4" t="s">
        <v>7</v>
      </c>
      <c r="B11" s="48" t="s">
        <v>54</v>
      </c>
      <c r="C11" s="48"/>
      <c r="D11" s="48"/>
      <c r="E11" s="48"/>
      <c r="F11" s="48"/>
      <c r="G11" s="48"/>
      <c r="H11" s="48"/>
      <c r="I11" s="48"/>
      <c r="J11" s="49"/>
    </row>
    <row r="12" spans="1:11" ht="47.25" customHeight="1" x14ac:dyDescent="0.25">
      <c r="A12" s="4" t="s">
        <v>8</v>
      </c>
      <c r="B12" s="48" t="s">
        <v>55</v>
      </c>
      <c r="C12" s="48"/>
      <c r="D12" s="48"/>
      <c r="E12" s="48"/>
      <c r="F12" s="48"/>
      <c r="G12" s="48"/>
      <c r="H12" s="48"/>
      <c r="I12" s="48"/>
      <c r="J12" s="49"/>
    </row>
    <row r="13" spans="1:11" ht="15.75" x14ac:dyDescent="0.25">
      <c r="A13" s="35" t="s">
        <v>9</v>
      </c>
      <c r="B13" s="36"/>
      <c r="C13" s="36"/>
      <c r="D13" s="36"/>
      <c r="E13" s="36"/>
      <c r="F13" s="36"/>
      <c r="G13" s="36"/>
      <c r="H13" s="36"/>
      <c r="I13" s="36"/>
      <c r="J13" s="37"/>
    </row>
    <row r="14" spans="1:11" ht="36.75" customHeight="1" x14ac:dyDescent="0.25">
      <c r="A14" s="4" t="s">
        <v>10</v>
      </c>
      <c r="B14" s="30">
        <v>1</v>
      </c>
      <c r="C14" s="73" t="s">
        <v>56</v>
      </c>
      <c r="D14" s="73"/>
      <c r="E14" s="73"/>
      <c r="F14" s="73"/>
      <c r="G14" s="73"/>
      <c r="H14" s="73"/>
      <c r="I14" s="73"/>
      <c r="J14" s="73"/>
    </row>
    <row r="15" spans="1:11" ht="26.25" customHeight="1" x14ac:dyDescent="0.25">
      <c r="A15" s="4" t="s">
        <v>11</v>
      </c>
      <c r="B15" s="7">
        <v>1</v>
      </c>
      <c r="C15" s="73" t="s">
        <v>57</v>
      </c>
      <c r="D15" s="73"/>
      <c r="E15" s="73"/>
      <c r="F15" s="73"/>
      <c r="G15" s="73"/>
      <c r="H15" s="73"/>
      <c r="I15" s="73"/>
      <c r="J15" s="73"/>
    </row>
    <row r="16" spans="1:11" x14ac:dyDescent="0.25">
      <c r="A16" s="4" t="s">
        <v>12</v>
      </c>
      <c r="B16" s="8"/>
      <c r="C16" s="70" t="str">
        <f>IFERROR(VLOOKUP(B16,'[1]Validacion datos'!D8:E64,2,FALSE),"")</f>
        <v/>
      </c>
      <c r="D16" s="70"/>
      <c r="E16" s="70"/>
      <c r="F16" s="70"/>
      <c r="G16" s="70"/>
      <c r="H16" s="70"/>
      <c r="I16" s="70"/>
      <c r="J16" s="70"/>
    </row>
    <row r="17" spans="1:11" ht="15.75" x14ac:dyDescent="0.25">
      <c r="A17" s="35" t="s">
        <v>13</v>
      </c>
      <c r="B17" s="36"/>
      <c r="C17" s="36"/>
      <c r="D17" s="36"/>
      <c r="E17" s="36"/>
      <c r="F17" s="36"/>
      <c r="G17" s="36"/>
      <c r="H17" s="36"/>
      <c r="I17" s="36"/>
      <c r="J17" s="37"/>
    </row>
    <row r="18" spans="1:11" ht="29.25" customHeight="1" x14ac:dyDescent="0.25">
      <c r="A18" s="4" t="s">
        <v>14</v>
      </c>
      <c r="B18" s="48" t="s">
        <v>62</v>
      </c>
      <c r="C18" s="48"/>
      <c r="D18" s="48"/>
      <c r="E18" s="48"/>
      <c r="F18" s="48"/>
      <c r="G18" s="48"/>
      <c r="H18" s="48"/>
      <c r="I18" s="48"/>
      <c r="J18" s="49"/>
    </row>
    <row r="19" spans="1:11" ht="33" customHeight="1" x14ac:dyDescent="0.25">
      <c r="A19" s="9" t="s">
        <v>15</v>
      </c>
      <c r="B19" s="48" t="s">
        <v>63</v>
      </c>
      <c r="C19" s="48"/>
      <c r="D19" s="48"/>
      <c r="E19" s="48"/>
      <c r="F19" s="48"/>
      <c r="G19" s="48"/>
      <c r="H19" s="48"/>
      <c r="I19" s="48"/>
      <c r="J19" s="49"/>
    </row>
    <row r="20" spans="1:11" ht="34.5" customHeight="1" x14ac:dyDescent="0.25">
      <c r="A20" s="9" t="s">
        <v>16</v>
      </c>
      <c r="B20" s="48" t="s">
        <v>60</v>
      </c>
      <c r="C20" s="48"/>
      <c r="D20" s="48"/>
      <c r="E20" s="48"/>
      <c r="F20" s="48"/>
      <c r="G20" s="48"/>
      <c r="H20" s="48"/>
      <c r="I20" s="48"/>
      <c r="J20" s="49"/>
    </row>
    <row r="21" spans="1:11" ht="35.25" customHeight="1" x14ac:dyDescent="0.25">
      <c r="A21" s="9" t="s">
        <v>37</v>
      </c>
      <c r="B21" s="48" t="s">
        <v>64</v>
      </c>
      <c r="C21" s="48"/>
      <c r="D21" s="48"/>
      <c r="E21" s="48"/>
      <c r="F21" s="48"/>
      <c r="G21" s="48"/>
      <c r="H21" s="48"/>
      <c r="I21" s="48"/>
      <c r="J21" s="49"/>
      <c r="K21" s="1"/>
    </row>
    <row r="22" spans="1:11" ht="15.75" x14ac:dyDescent="0.25">
      <c r="A22" s="35" t="s">
        <v>17</v>
      </c>
      <c r="B22" s="36"/>
      <c r="C22" s="36"/>
      <c r="D22" s="36"/>
      <c r="E22" s="36"/>
      <c r="F22" s="36"/>
      <c r="G22" s="36"/>
      <c r="H22" s="36"/>
      <c r="I22" s="36"/>
      <c r="J22" s="37"/>
    </row>
    <row r="23" spans="1:11" ht="15.75" x14ac:dyDescent="0.25">
      <c r="A23" s="50" t="s">
        <v>18</v>
      </c>
      <c r="B23" s="51"/>
      <c r="C23" s="51"/>
      <c r="D23" s="51"/>
      <c r="E23" s="51"/>
      <c r="F23" s="51"/>
      <c r="G23" s="51"/>
      <c r="H23" s="51"/>
      <c r="I23" s="51"/>
      <c r="J23" s="52"/>
      <c r="K23" s="1"/>
    </row>
    <row r="24" spans="1:11" ht="15" customHeight="1" x14ac:dyDescent="0.25">
      <c r="A24" s="65" t="s">
        <v>19</v>
      </c>
      <c r="B24" s="66"/>
      <c r="C24" s="67" t="s">
        <v>20</v>
      </c>
      <c r="D24" s="69"/>
      <c r="E24" s="69"/>
      <c r="F24" s="69" t="s">
        <v>21</v>
      </c>
      <c r="G24" s="69"/>
      <c r="H24" s="66"/>
      <c r="I24" s="67" t="s">
        <v>22</v>
      </c>
      <c r="J24" s="68"/>
    </row>
    <row r="25" spans="1:11" x14ac:dyDescent="0.25">
      <c r="A25" s="55"/>
      <c r="B25" s="56"/>
      <c r="C25" s="62"/>
      <c r="D25" s="63"/>
      <c r="E25" s="64"/>
      <c r="F25" s="62"/>
      <c r="G25" s="63"/>
      <c r="H25" s="64"/>
      <c r="I25" s="57">
        <f>+IF(F25&gt;0,F25/C25,0)</f>
        <v>0</v>
      </c>
      <c r="J25" s="58"/>
    </row>
    <row r="26" spans="1:11" ht="15.75" x14ac:dyDescent="0.25">
      <c r="A26" s="50" t="s">
        <v>23</v>
      </c>
      <c r="B26" s="51"/>
      <c r="C26" s="51"/>
      <c r="D26" s="51"/>
      <c r="E26" s="51"/>
      <c r="F26" s="51"/>
      <c r="G26" s="51"/>
      <c r="H26" s="51"/>
      <c r="I26" s="51"/>
      <c r="J26" s="52"/>
      <c r="K26" s="1"/>
    </row>
    <row r="27" spans="1:11" x14ac:dyDescent="0.25">
      <c r="A27" s="5"/>
      <c r="B27"/>
      <c r="C27" s="59" t="s">
        <v>49</v>
      </c>
      <c r="D27" s="60"/>
      <c r="E27" s="59" t="s">
        <v>47</v>
      </c>
      <c r="F27" s="60"/>
      <c r="G27" s="59" t="s">
        <v>48</v>
      </c>
      <c r="H27" s="59"/>
      <c r="I27" s="59" t="s">
        <v>24</v>
      </c>
      <c r="J27" s="61"/>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62</v>
      </c>
      <c r="B29" s="14" t="s">
        <v>64</v>
      </c>
      <c r="C29" s="15">
        <v>1044</v>
      </c>
      <c r="D29" s="16">
        <v>6000000</v>
      </c>
      <c r="E29" s="16">
        <v>1044</v>
      </c>
      <c r="F29" s="16">
        <v>6000000</v>
      </c>
      <c r="G29" s="17">
        <f t="shared" ref="G29:G30" si="0">49+72+78</f>
        <v>199</v>
      </c>
      <c r="H29" s="16">
        <f t="shared" ref="H29:H30" si="1">915126.6+2073552.5+343383.62</f>
        <v>3332062.72</v>
      </c>
      <c r="I29" s="18">
        <f>IF(G29&gt;0,G29/C29,0)</f>
        <v>0.19061302681992337</v>
      </c>
      <c r="J29" s="19">
        <f>IF(H29&gt;0,H29/D29,0)</f>
        <v>0.55534378666666673</v>
      </c>
    </row>
    <row r="30" spans="1:11" x14ac:dyDescent="0.25">
      <c r="A30" s="20"/>
      <c r="B30" s="21"/>
      <c r="C30" s="22">
        <v>1044</v>
      </c>
      <c r="D30" s="23">
        <v>6000000</v>
      </c>
      <c r="E30" s="23">
        <v>1044</v>
      </c>
      <c r="F30" s="23">
        <v>6000000</v>
      </c>
      <c r="G30" s="24">
        <f t="shared" si="0"/>
        <v>199</v>
      </c>
      <c r="H30" s="23">
        <f t="shared" si="1"/>
        <v>3332062.72</v>
      </c>
      <c r="I30" s="18">
        <f>IF(G30&gt;0,G30/C30,0)</f>
        <v>0.19061302681992337</v>
      </c>
      <c r="J30" s="19">
        <f>IF(H30&gt;0,H30/D30,0)</f>
        <v>0.55534378666666673</v>
      </c>
    </row>
    <row r="31" spans="1:11" ht="15.75" x14ac:dyDescent="0.25">
      <c r="A31" s="35" t="s">
        <v>27</v>
      </c>
      <c r="B31" s="36"/>
      <c r="C31" s="36"/>
      <c r="D31" s="36"/>
      <c r="E31" s="36"/>
      <c r="F31" s="36"/>
      <c r="G31" s="36"/>
      <c r="H31" s="36"/>
      <c r="I31" s="36"/>
      <c r="J31" s="37"/>
    </row>
    <row r="32" spans="1:11" ht="15.75" x14ac:dyDescent="0.25">
      <c r="A32" s="50" t="s">
        <v>28</v>
      </c>
      <c r="B32" s="51"/>
      <c r="C32" s="51"/>
      <c r="D32" s="51"/>
      <c r="E32" s="51"/>
      <c r="F32" s="51"/>
      <c r="G32" s="51"/>
      <c r="H32" s="51"/>
      <c r="I32" s="51"/>
      <c r="J32" s="52"/>
      <c r="K32" s="1"/>
    </row>
    <row r="33" spans="1:11" x14ac:dyDescent="0.25">
      <c r="A33" s="25" t="s">
        <v>29</v>
      </c>
      <c r="B33" s="48" t="s">
        <v>62</v>
      </c>
      <c r="C33" s="48"/>
      <c r="D33" s="48"/>
      <c r="E33" s="48"/>
      <c r="F33" s="48"/>
      <c r="G33" s="48"/>
      <c r="H33" s="48"/>
      <c r="I33" s="48"/>
      <c r="J33" s="49"/>
    </row>
    <row r="34" spans="1:11" ht="46.5" customHeight="1" x14ac:dyDescent="0.25">
      <c r="A34" s="25" t="s">
        <v>30</v>
      </c>
      <c r="B34" s="48" t="s">
        <v>63</v>
      </c>
      <c r="C34" s="48"/>
      <c r="D34" s="48"/>
      <c r="E34" s="48"/>
      <c r="F34" s="48"/>
      <c r="G34" s="48"/>
      <c r="H34" s="48"/>
      <c r="I34" s="48"/>
      <c r="J34" s="49"/>
    </row>
    <row r="35" spans="1:11" ht="85.5" customHeight="1" x14ac:dyDescent="0.25">
      <c r="A35" s="25" t="s">
        <v>31</v>
      </c>
      <c r="B35" s="48" t="s">
        <v>66</v>
      </c>
      <c r="C35" s="48"/>
      <c r="D35" s="48"/>
      <c r="E35" s="48"/>
      <c r="F35" s="48"/>
      <c r="G35" s="48"/>
      <c r="H35" s="48"/>
      <c r="I35" s="48"/>
      <c r="J35" s="49"/>
    </row>
    <row r="36" spans="1:11" ht="68.25" customHeight="1" x14ac:dyDescent="0.25">
      <c r="A36" s="34" t="s">
        <v>32</v>
      </c>
      <c r="B36" s="48"/>
      <c r="C36" s="48"/>
      <c r="D36" s="48"/>
      <c r="E36" s="48"/>
      <c r="F36" s="48"/>
      <c r="G36" s="48"/>
      <c r="H36" s="48"/>
      <c r="I36" s="48"/>
      <c r="J36" s="49"/>
    </row>
    <row r="37" spans="1:11" ht="15.75" x14ac:dyDescent="0.25">
      <c r="A37" s="35" t="s">
        <v>33</v>
      </c>
      <c r="B37" s="36"/>
      <c r="C37" s="36"/>
      <c r="D37" s="36"/>
      <c r="E37" s="36"/>
      <c r="F37" s="36"/>
      <c r="G37" s="36"/>
      <c r="H37" s="36"/>
      <c r="I37" s="36"/>
      <c r="J37" s="37"/>
    </row>
    <row r="38" spans="1:11" ht="15.75" x14ac:dyDescent="0.25">
      <c r="A38" s="38" t="s">
        <v>34</v>
      </c>
      <c r="B38" s="39"/>
      <c r="C38" s="39"/>
      <c r="D38" s="39"/>
      <c r="E38" s="39"/>
      <c r="F38" s="39"/>
      <c r="G38" s="39"/>
      <c r="H38" s="39"/>
      <c r="I38" s="39"/>
      <c r="J38" s="40"/>
      <c r="K38" s="1"/>
    </row>
    <row r="39" spans="1:11" ht="27.75" customHeight="1" x14ac:dyDescent="0.25">
      <c r="A39" s="41"/>
      <c r="B39" s="42"/>
      <c r="C39" s="42"/>
      <c r="D39" s="42"/>
      <c r="E39" s="42"/>
      <c r="F39" s="42"/>
      <c r="G39" s="42"/>
      <c r="H39" s="42"/>
      <c r="I39" s="42"/>
      <c r="J39" s="43"/>
    </row>
    <row r="40" spans="1:11" ht="27.75" customHeight="1" x14ac:dyDescent="0.25">
      <c r="A40" s="31"/>
      <c r="B40" s="31"/>
      <c r="C40" s="31"/>
      <c r="D40" s="31"/>
      <c r="E40" s="31"/>
      <c r="F40" s="31"/>
      <c r="G40" s="31"/>
      <c r="H40" s="31"/>
      <c r="I40" s="31"/>
      <c r="J40" s="31"/>
    </row>
    <row r="41" spans="1:11" ht="30.75" customHeight="1" x14ac:dyDescent="0.25">
      <c r="A41" s="44" t="s">
        <v>40</v>
      </c>
      <c r="B41" s="44"/>
      <c r="C41" s="44"/>
      <c r="D41" s="44"/>
      <c r="E41" s="44"/>
      <c r="F41" s="44"/>
      <c r="G41" s="44"/>
      <c r="H41" s="44"/>
      <c r="I41" s="44"/>
      <c r="J41" s="4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Fiscalización</vt:lpstr>
      <vt:lpstr>Asistencia Técnica</vt:lpstr>
      <vt:lpstr>'Asistencia Técnica'!Área_de_impresión</vt:lpstr>
      <vt:lpstr>Fiscalización!Área_de_impresión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Clara Elena Morán Cruz</cp:lastModifiedBy>
  <cp:lastPrinted>2022-11-11T17:10:35Z</cp:lastPrinted>
  <dcterms:created xsi:type="dcterms:W3CDTF">2021-03-22T15:50:10Z</dcterms:created>
  <dcterms:modified xsi:type="dcterms:W3CDTF">2023-01-05T22:54:59Z</dcterms:modified>
  <cp:contentStatus/>
</cp:coreProperties>
</file>