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Desktop\2024\PORTAL TRANSPARENCIA-2024\DICIEMBRE\"/>
    </mc:Choice>
  </mc:AlternateContent>
  <bookViews>
    <workbookView xWindow="0" yWindow="0" windowWidth="15360" windowHeight="7455"/>
  </bookViews>
  <sheets>
    <sheet name="PRESUPUESTO-2024" sheetId="3" r:id="rId1"/>
  </sheets>
  <definedNames>
    <definedName name="_xlnm.Print_Area" localSheetId="0">'PRESUPUESTO-2024'!$A$1:$D$138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3" i="3" l="1"/>
  <c r="E103" i="3" s="1"/>
  <c r="C103" i="3"/>
  <c r="D75" i="3" l="1"/>
  <c r="D35" i="3" l="1"/>
  <c r="D19" i="3" l="1"/>
  <c r="C19" i="3"/>
  <c r="D112" i="3" l="1"/>
  <c r="D117" i="3" l="1"/>
  <c r="C75" i="3"/>
  <c r="E75" i="3" s="1"/>
  <c r="C35" i="3" l="1"/>
  <c r="E35" i="3" s="1"/>
  <c r="F19" i="3" l="1"/>
  <c r="C117" i="3"/>
  <c r="E117" i="3" s="1"/>
  <c r="C119" i="3" l="1"/>
  <c r="C121" i="3" s="1"/>
</calcChain>
</file>

<file path=xl/sharedStrings.xml><?xml version="1.0" encoding="utf-8"?>
<sst xmlns="http://schemas.openxmlformats.org/spreadsheetml/2006/main" count="112" uniqueCount="111">
  <si>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</si>
  <si>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</si>
  <si>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</si>
  <si>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</si>
  <si>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</si>
  <si>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</si>
  <si>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</si>
  <si>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</si>
  <si>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</si>
  <si>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</si>
  <si>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</si>
  <si>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</si>
  <si>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</si>
  <si>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</si>
  <si>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</si>
  <si>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</si>
  <si>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</si>
  <si>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</si>
  <si>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</si>
  <si>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</si>
  <si>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</si>
  <si>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</si>
  <si>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</si>
  <si>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</si>
  <si>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</si>
  <si>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</si>
  <si>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</si>
  <si>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</si>
  <si>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</si>
  <si>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</si>
  <si>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</si>
  <si>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</si>
  <si>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</si>
  <si>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</si>
  <si>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</si>
  <si>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</si>
  <si>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</si>
  <si>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</si>
  <si>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</si>
  <si>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</si>
  <si>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</si>
  <si>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</si>
  <si>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</si>
  <si>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2.6.8.- PROGRAMAS INFORMATICOS</t>
  </si>
  <si>
    <t>SUB TOTAL</t>
  </si>
  <si>
    <t>2.2.1.- ENERGIA ELECTRICA</t>
  </si>
  <si>
    <t>2.2.5- ALQUILERES Y RENTAS</t>
  </si>
  <si>
    <t>TOTAL GENERAL</t>
  </si>
  <si>
    <t>FONDOS PROPIOS</t>
  </si>
  <si>
    <t>2.1.1- EMPLEADOS TEMPORALES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</si>
  <si>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</si>
  <si>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</si>
  <si>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</si>
  <si>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</si>
  <si>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</si>
  <si>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</si>
  <si>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</si>
  <si>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</si>
  <si>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</si>
  <si>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</si>
  <si>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</si>
  <si>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2.1.2 - SOBRESUELDOS</t>
  </si>
  <si>
    <t>2.1.2- COMPENSACION POR CUMPLIMIENTO DE INDICADORES DEL MAP</t>
  </si>
  <si>
    <t xml:space="preserve">2.6.1 ELECTRODOMESTICOS </t>
  </si>
  <si>
    <t>2.2.8- SERVICIOS DE CAPACITACION</t>
  </si>
  <si>
    <t>2.3.2 HILADOS Y TELAS</t>
  </si>
  <si>
    <t>2.3.2 ACABADOS TEXTILES</t>
  </si>
  <si>
    <t>2.3.6 HERRAMIENTAS MENORES</t>
  </si>
  <si>
    <t>2.3.7.- OTROS PRODUCTOS QUIMICOS Y CONEXOS</t>
  </si>
  <si>
    <t>2.3.9.- UTILES DE COCINA Y COMEDOR</t>
  </si>
  <si>
    <t>2.3.9.- REPUESTOS</t>
  </si>
  <si>
    <t>2.3.9.- PRODUCTOS UTILES DIVERSOS</t>
  </si>
  <si>
    <t>PRESUPUESTO APROBADO</t>
  </si>
  <si>
    <t>PRESUPUESTO MODIFICADO</t>
  </si>
  <si>
    <t>2.3.6- PRODUCTOS METALICOS</t>
  </si>
  <si>
    <t>DIRECTORA FINANCIERA</t>
  </si>
  <si>
    <t>2.2.8. OTROS SERVICIOS TECNICOS PROFESIONALES</t>
  </si>
  <si>
    <t>2.2.9.-SERVICIOS DE CATERING</t>
  </si>
  <si>
    <t>2.7-OBRAS</t>
  </si>
  <si>
    <t>2.7.1.2.01 OBRAS PARA EDIFICACION NO RESIDENCIAL</t>
  </si>
  <si>
    <t>o</t>
  </si>
  <si>
    <t>2.7.2.3.01 OBRAS DE TELECOMUNICACIONES</t>
  </si>
  <si>
    <t>FUENTE: SIGEF</t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</si>
  <si>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</si>
  <si>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2.2.5- ALQUILER DE EQUIPO DE OFICINA Y MUEBLES</t>
  </si>
  <si>
    <t>2.2.8. SERVICIOS DE INFORMATICA Y SISTEMAS COMPUTARIZADOS</t>
  </si>
  <si>
    <t>2.2.4 - FLETE</t>
  </si>
  <si>
    <t>2.2.9- SERVICIOS (ALIMENTOS Y BEBIDAS)</t>
  </si>
  <si>
    <t>2.3.5.-LLANTAS Y NEUMATICOS</t>
  </si>
  <si>
    <t>2.3.9.-ACCESORIOS</t>
  </si>
  <si>
    <t>2.2.5.-ALQUILER DE ARRENDAMIENTOS POR DERECHOS DE USOS</t>
  </si>
  <si>
    <t>2.2.7- OTROS SERVICIOS DE MANTENIMIENTO, REPARACION, DESMONTE E INSTALACION</t>
  </si>
  <si>
    <t>2.6.5- SISTEMAS Y EQUIPOS DE CLIMATIZACION</t>
  </si>
  <si>
    <t>PRESUPUESTO 2024</t>
  </si>
  <si>
    <t xml:space="preserve">2.2.3- VIATICOS  FUERA DEL PAIS </t>
  </si>
  <si>
    <t xml:space="preserve">2.2.3- VIATICOS  DENTRO  DEL PAIS </t>
  </si>
  <si>
    <t>2.2.7- MANTENIMIENTO Y REPARACION DE EQUIPOS TECNOLOGIA E INFORMACION</t>
  </si>
  <si>
    <t>2.3.6- PRODUCTOS DE VIDRIOS</t>
  </si>
  <si>
    <t>2.3.9- PRODUCTO Y UTILES DE DEFENSA Y SEGURIDAD</t>
  </si>
  <si>
    <t>2.1.2-INCENTIVO POR RENDIMIENTO INDIVIDUAL</t>
  </si>
  <si>
    <t>2.2.8 LIMPIEZA E HIGIENE</t>
  </si>
  <si>
    <r>
      <rPr>
        <b/>
        <sz val="28"/>
        <color theme="1"/>
        <rFont val="Arial Black"/>
        <family val="2"/>
      </rPr>
      <t>Presupuesto 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 y Fondos de años anteriores</t>
    </r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</si>
  <si>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 y  modificaciones de los fondos de años anteriores si se han realizado.</t>
    </r>
  </si>
  <si>
    <t>2.6.8.- EQUIPOS DE CLIMATIZACION</t>
  </si>
  <si>
    <t>Licda Bernarda Gómez</t>
  </si>
  <si>
    <t>2.2.2.- IMPRESION, ENCUADERNACION Y ROTULACION</t>
  </si>
  <si>
    <t>2.3.7.-PINTURAS, LACAS, BARNICES, DILUYENTES Y ABSORBENTES</t>
  </si>
  <si>
    <t>2.3.9.- UTILES MENORES MEDICO, QUIRURGICOS O DE LABORATORIO</t>
  </si>
  <si>
    <t>2.6.2.- EQUIPOS Y APARATOS AUDIOVISUALES</t>
  </si>
  <si>
    <t>2.6.5.- OTROS EQUIPOS</t>
  </si>
  <si>
    <t>2.2.7- SERVICIOS DE MANTENIMIENTO, REPARACION , DESMONTE E INSTALACION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</si>
</sst>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26"/>
      <color theme="1"/>
      <name val="Bodoni MT Black"/>
      <family val="1"/>
    </font>
    <font>
      <b/>
      <sz val="28"/>
      <name val="Calisto MT"/>
      <family val="1"/>
    </font>
    <font>
      <sz val="26"/>
      <color theme="1"/>
      <name val="Calisto MT"/>
      <family val="1"/>
    </font>
    <font>
      <b/>
      <sz val="72"/>
      <color theme="1"/>
      <name val="Calisto MT"/>
      <family val="1"/>
    </font>
    <font>
      <b/>
      <sz val="28"/>
      <color theme="1"/>
      <name val="Berlin Sans FB Demi"/>
      <family val="2"/>
    </font>
    <font>
      <b/>
      <sz val="20"/>
      <color theme="1"/>
      <name val="Arial Black"/>
      <family val="2"/>
    </font>
    <font>
      <sz val="28"/>
      <name val="Calisto MT"/>
      <family val="1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u/>
      <sz val="36"/>
      <color theme="1"/>
      <name val="Arial"/>
      <family val="2"/>
    </font>
    <font>
      <b/>
      <sz val="22"/>
      <color theme="1"/>
      <name val="Arial Black"/>
      <family val="2"/>
    </font>
    <font>
      <b/>
      <sz val="24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43" fontId="6" fillId="2" borderId="0" xfId="0" applyNumberFormat="1" applyFont="1" applyFill="1" applyAlignment="1">
      <alignment wrapText="1"/>
    </xf>
    <xf numFmtId="43" fontId="6" fillId="2" borderId="0" xfId="1" applyFont="1" applyFill="1" applyAlignment="1">
      <alignment wrapText="1"/>
    </xf>
    <xf numFmtId="43" fontId="3" fillId="2" borderId="0" xfId="1" applyFont="1" applyFill="1" applyAlignment="1">
      <alignment wrapText="1"/>
    </xf>
    <xf numFmtId="43" fontId="3" fillId="2" borderId="0" xfId="1" applyFont="1" applyFill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17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43" fontId="18" fillId="2" borderId="0" xfId="1" applyFont="1" applyFill="1" applyBorder="1" applyAlignment="1">
      <alignment vertical="center" wrapText="1"/>
    </xf>
    <xf numFmtId="43" fontId="14" fillId="2" borderId="0" xfId="1" applyFont="1" applyFill="1" applyAlignment="1">
      <alignment wrapText="1"/>
    </xf>
    <xf numFmtId="43" fontId="12" fillId="2" borderId="0" xfId="1" applyFont="1" applyFill="1" applyAlignment="1">
      <alignment wrapText="1"/>
    </xf>
    <xf numFmtId="43" fontId="2" fillId="2" borderId="0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wrapText="1"/>
    </xf>
    <xf numFmtId="43" fontId="20" fillId="2" borderId="0" xfId="1" applyFont="1" applyFill="1" applyBorder="1" applyAlignment="1">
      <alignment wrapText="1"/>
    </xf>
    <xf numFmtId="0" fontId="16" fillId="2" borderId="0" xfId="0" applyFont="1" applyFill="1" applyAlignment="1">
      <alignment horizontal="center" wrapText="1"/>
    </xf>
    <xf numFmtId="43" fontId="4" fillId="2" borderId="0" xfId="1" applyFont="1" applyFill="1" applyAlignment="1">
      <alignment wrapText="1"/>
    </xf>
    <xf numFmtId="17" fontId="21" fillId="2" borderId="0" xfId="0" applyNumberFormat="1" applyFont="1" applyFill="1" applyBorder="1" applyAlignment="1">
      <alignment wrapText="1"/>
    </xf>
    <xf numFmtId="0" fontId="26" fillId="0" borderId="0" xfId="0" applyFont="1" applyAlignment="1">
      <alignment wrapText="1"/>
    </xf>
    <xf numFmtId="0" fontId="26" fillId="0" borderId="0" xfId="0" applyFont="1"/>
    <xf numFmtId="43" fontId="26" fillId="0" borderId="0" xfId="1" applyFont="1"/>
    <xf numFmtId="4" fontId="26" fillId="0" borderId="0" xfId="0" applyNumberFormat="1" applyFont="1"/>
    <xf numFmtId="0" fontId="27" fillId="0" borderId="0" xfId="0" applyFont="1" applyAlignment="1">
      <alignment wrapText="1"/>
    </xf>
    <xf numFmtId="0" fontId="27" fillId="0" borderId="0" xfId="0" applyFont="1" applyAlignment="1">
      <alignment horizontal="left" wrapText="1"/>
    </xf>
    <xf numFmtId="0" fontId="3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19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43" fontId="3" fillId="2" borderId="0" xfId="1" applyFont="1" applyFill="1" applyBorder="1" applyAlignment="1">
      <alignment vertical="center" wrapText="1"/>
    </xf>
    <xf numFmtId="43" fontId="24" fillId="2" borderId="0" xfId="1" applyFont="1" applyFill="1" applyBorder="1" applyAlignment="1">
      <alignment vertical="center" wrapText="1"/>
    </xf>
    <xf numFmtId="0" fontId="6" fillId="2" borderId="0" xfId="0" applyFont="1" applyFill="1" applyBorder="1"/>
    <xf numFmtId="43" fontId="6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wrapText="1"/>
    </xf>
    <xf numFmtId="43" fontId="11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wrapText="1"/>
    </xf>
    <xf numFmtId="43" fontId="26" fillId="0" borderId="0" xfId="0" applyNumberFormat="1" applyFont="1"/>
    <xf numFmtId="0" fontId="8" fillId="2" borderId="0" xfId="0" applyFont="1" applyFill="1" applyBorder="1" applyAlignment="1">
      <alignment wrapText="1"/>
    </xf>
    <xf numFmtId="0" fontId="23" fillId="0" borderId="0" xfId="0" applyFont="1" applyAlignment="1">
      <alignment wrapText="1"/>
    </xf>
    <xf numFmtId="0" fontId="27" fillId="0" borderId="0" xfId="0" applyFont="1" applyAlignment="1">
      <alignment horizontal="left" wrapText="1"/>
    </xf>
    <xf numFmtId="0" fontId="28" fillId="0" borderId="0" xfId="0" applyFont="1" applyAlignment="1">
      <alignment wrapText="1"/>
    </xf>
    <xf numFmtId="0" fontId="29" fillId="0" borderId="0" xfId="0" applyFont="1" applyAlignment="1"/>
    <xf numFmtId="0" fontId="15" fillId="2" borderId="0" xfId="0" applyFont="1" applyFill="1" applyAlignment="1">
      <alignment horizontal="center" wrapText="1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27" fillId="0" borderId="0" xfId="0" applyFont="1" applyAlignment="1">
      <alignment horizontal="left" wrapText="1"/>
    </xf>
    <xf numFmtId="0" fontId="28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43" fontId="22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25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6804086</xdr:colOff>
      <xdr:row>0</xdr:row>
      <xdr:rowOff>133619</xdr:rowOff>
    </xdr:from>
    <xdr:to>
      <xdr:col>1</xdr:col>
      <xdr:colOff>12554556</xdr:colOff>
      <xdr:row>6</xdr:row>
      <xdr:rowOff>300306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0608" y="133619"/>
          <a:ext cx="5750470" cy="2775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N139"/>
  <sheetViews>
    <sheetView tabSelected="1" view="pageBreakPreview" topLeftCell="A90" zoomScale="42" zoomScaleNormal="44" zoomScaleSheetLayoutView="42" workbookViewId="0">
      <selection activeCell="A126" sqref="A126:D126"/>
    </sheetView>
  </sheetViews>
  <sheetFormatPr baseColWidth="10" defaultColWidth="11" defaultRowHeight="34.5" x14ac:dyDescent="0.45"/>
  <cols>
    <col min="1" max="1" width="24.85546875" style="1" customWidth="1"/>
    <col min="2" max="2" width="198.85546875" style="1" customWidth="1"/>
    <col min="3" max="3" width="71.28515625" style="8" customWidth="1"/>
    <col min="4" max="4" width="62.140625" style="7" customWidth="1"/>
    <col min="5" max="5" width="45.7109375" style="7" customWidth="1"/>
    <col min="6" max="6" width="50.42578125" style="16" customWidth="1"/>
    <col min="7" max="7" width="38.28515625" style="1" customWidth="1"/>
    <col min="8" max="27" width="35.7109375" style="1" customWidth="1"/>
    <col min="28" max="16384" width="11" style="1"/>
  </cols>
  <sheetData>
    <row r="8" spans="1:6" ht="44.25" customHeight="1" x14ac:dyDescent="0.7">
      <c r="A8" s="56" t="s">
        <v>0</v>
      </c>
      <c r="B8" s="56"/>
      <c r="C8" s="56"/>
      <c r="D8" s="56"/>
      <c r="E8" s="21"/>
    </row>
    <row r="9" spans="1:6" ht="44.25" customHeight="1" x14ac:dyDescent="0.7">
      <c r="A9" s="56" t="s">
        <v>1</v>
      </c>
      <c r="B9" s="56"/>
      <c r="C9" s="56"/>
      <c r="D9" s="56"/>
      <c r="E9" s="21"/>
    </row>
    <row r="10" spans="1:6" ht="60" x14ac:dyDescent="0.8">
      <c r="A10" s="56"/>
      <c r="B10" s="56"/>
      <c r="C10" s="56"/>
      <c r="D10" s="1"/>
      <c r="E10" s="10"/>
    </row>
    <row r="11" spans="1:6" ht="44.25" customHeight="1" x14ac:dyDescent="0.7">
      <c r="A11" s="56" t="s">
        <v>2</v>
      </c>
      <c r="B11" s="56"/>
      <c r="C11" s="56"/>
      <c r="D11" s="56"/>
      <c r="E11" s="21"/>
    </row>
    <row r="12" spans="1:6" ht="58.5" x14ac:dyDescent="0.7">
      <c r="A12" s="56">
        <v>2024</v>
      </c>
      <c r="B12" s="56"/>
      <c r="C12" s="56"/>
      <c r="D12" s="56"/>
      <c r="E12" s="21"/>
    </row>
    <row r="13" spans="1:6" ht="44.25" customHeight="1" x14ac:dyDescent="0.7">
      <c r="A13" s="60" t="s">
        <v>3</v>
      </c>
      <c r="B13" s="60"/>
      <c r="C13" s="60"/>
      <c r="D13" s="60"/>
      <c r="E13" s="21"/>
    </row>
    <row r="14" spans="1:6" ht="44.25" customHeight="1" x14ac:dyDescent="0.7">
      <c r="A14" s="60" t="s">
        <v>93</v>
      </c>
      <c r="B14" s="60"/>
      <c r="C14" s="60"/>
      <c r="D14" s="60"/>
      <c r="E14" s="21"/>
    </row>
    <row r="15" spans="1:6" s="2" customFormat="1" ht="81.75" customHeight="1" x14ac:dyDescent="0.6">
      <c r="A15" s="58"/>
      <c r="B15" s="59" t="s">
        <v>4</v>
      </c>
      <c r="C15" s="57" t="s">
        <v>72</v>
      </c>
      <c r="D15" s="57" t="s">
        <v>73</v>
      </c>
      <c r="E15" s="18"/>
      <c r="F15" s="16"/>
    </row>
    <row r="16" spans="1:6" ht="54.95" customHeight="1" x14ac:dyDescent="0.45">
      <c r="A16" s="58"/>
      <c r="B16" s="59"/>
      <c r="C16" s="57"/>
      <c r="D16" s="57"/>
      <c r="E16" s="18"/>
    </row>
    <row r="17" spans="1:7" s="3" customFormat="1" ht="54.95" customHeight="1" x14ac:dyDescent="0.5">
      <c r="A17" s="55" t="s">
        <v>5</v>
      </c>
      <c r="B17" s="55"/>
      <c r="C17" s="44"/>
      <c r="D17" s="30"/>
      <c r="E17" s="9"/>
      <c r="F17" s="16"/>
    </row>
    <row r="18" spans="1:7" ht="90" x14ac:dyDescent="1.1499999999999999">
      <c r="A18" s="50" t="s">
        <v>6</v>
      </c>
      <c r="B18" s="50"/>
      <c r="C18" s="50"/>
      <c r="D18" s="30"/>
      <c r="E18" s="23"/>
    </row>
    <row r="19" spans="1:7" s="4" customFormat="1" ht="35.25" x14ac:dyDescent="0.45">
      <c r="A19" s="50" t="s">
        <v>7</v>
      </c>
      <c r="B19" s="50"/>
      <c r="C19" s="13">
        <f>SUM(C20:C33)</f>
        <v>255008294</v>
      </c>
      <c r="D19" s="13">
        <f>SUM(D20:D33)</f>
        <v>-1606200.0000000009</v>
      </c>
      <c r="E19" s="14"/>
      <c r="F19" s="17">
        <f>230366928-E19</f>
        <v>230366928</v>
      </c>
    </row>
    <row r="20" spans="1:7" s="4" customFormat="1" x14ac:dyDescent="0.45">
      <c r="A20" s="11"/>
      <c r="B20" s="11" t="s">
        <v>8</v>
      </c>
      <c r="C20" s="31">
        <v>114000000</v>
      </c>
      <c r="D20" s="19">
        <v>495300</v>
      </c>
      <c r="E20" s="19"/>
      <c r="F20" s="17"/>
      <c r="G20" s="5"/>
    </row>
    <row r="21" spans="1:7" s="4" customFormat="1" x14ac:dyDescent="0.45">
      <c r="A21" s="11"/>
      <c r="B21" s="11" t="s">
        <v>49</v>
      </c>
      <c r="C21" s="32">
        <v>69600000</v>
      </c>
      <c r="D21" s="19">
        <v>9289600.0399999991</v>
      </c>
      <c r="E21" s="19"/>
      <c r="F21" s="17"/>
    </row>
    <row r="22" spans="1:7" s="4" customFormat="1" x14ac:dyDescent="0.45">
      <c r="A22" s="11"/>
      <c r="B22" s="11" t="s">
        <v>57</v>
      </c>
      <c r="C22" s="31">
        <v>900000</v>
      </c>
      <c r="D22" s="19">
        <v>181000</v>
      </c>
      <c r="E22" s="19"/>
      <c r="F22" s="17"/>
    </row>
    <row r="23" spans="1:7" s="4" customFormat="1" x14ac:dyDescent="0.45">
      <c r="A23" s="11"/>
      <c r="B23" s="11" t="s">
        <v>9</v>
      </c>
      <c r="C23" s="31">
        <v>1500000</v>
      </c>
      <c r="D23" s="19">
        <v>-212620</v>
      </c>
      <c r="E23" s="19"/>
      <c r="F23" s="17"/>
    </row>
    <row r="24" spans="1:7" s="4" customFormat="1" x14ac:dyDescent="0.45">
      <c r="A24" s="11"/>
      <c r="B24" s="11" t="s">
        <v>10</v>
      </c>
      <c r="C24" s="31">
        <v>16000000</v>
      </c>
      <c r="D24" s="19">
        <v>8249</v>
      </c>
      <c r="E24" s="19"/>
      <c r="F24" s="17"/>
    </row>
    <row r="25" spans="1:7" s="4" customFormat="1" x14ac:dyDescent="0.45">
      <c r="A25" s="11"/>
      <c r="B25" s="11" t="s">
        <v>11</v>
      </c>
      <c r="C25" s="31">
        <v>1500000</v>
      </c>
      <c r="D25" s="19">
        <v>-1077249</v>
      </c>
      <c r="E25" s="19"/>
      <c r="F25" s="17"/>
    </row>
    <row r="26" spans="1:7" s="4" customFormat="1" x14ac:dyDescent="0.45">
      <c r="A26" s="11"/>
      <c r="B26" s="11" t="s">
        <v>12</v>
      </c>
      <c r="C26" s="31">
        <v>500000</v>
      </c>
      <c r="D26" s="19">
        <v>0</v>
      </c>
      <c r="E26" s="19"/>
      <c r="F26" s="17"/>
    </row>
    <row r="27" spans="1:7" s="4" customFormat="1" x14ac:dyDescent="0.45">
      <c r="A27" s="11"/>
      <c r="B27" s="11" t="s">
        <v>61</v>
      </c>
      <c r="C27" s="31">
        <v>3828294</v>
      </c>
      <c r="D27" s="19">
        <v>99000</v>
      </c>
      <c r="E27" s="19"/>
      <c r="F27" s="17"/>
    </row>
    <row r="28" spans="1:7" s="4" customFormat="1" ht="69" x14ac:dyDescent="0.45">
      <c r="A28" s="11"/>
      <c r="B28" s="11" t="s">
        <v>62</v>
      </c>
      <c r="C28" s="31">
        <v>16000000</v>
      </c>
      <c r="D28" s="19">
        <v>-16000000</v>
      </c>
      <c r="E28" s="19"/>
      <c r="F28" s="17"/>
    </row>
    <row r="29" spans="1:7" s="4" customFormat="1" x14ac:dyDescent="0.45">
      <c r="A29" s="11"/>
      <c r="B29" s="11" t="s">
        <v>99</v>
      </c>
      <c r="C29" s="31"/>
      <c r="D29" s="19">
        <v>6472169.96</v>
      </c>
      <c r="E29" s="19"/>
      <c r="F29" s="17"/>
    </row>
    <row r="30" spans="1:7" s="4" customFormat="1" x14ac:dyDescent="0.45">
      <c r="A30" s="11"/>
      <c r="B30" s="11" t="s">
        <v>13</v>
      </c>
      <c r="C30" s="31">
        <v>180000</v>
      </c>
      <c r="D30" s="19">
        <v>0</v>
      </c>
      <c r="E30" s="19"/>
      <c r="F30" s="17"/>
    </row>
    <row r="31" spans="1:7" s="4" customFormat="1" x14ac:dyDescent="0.45">
      <c r="A31" s="11"/>
      <c r="B31" s="11" t="s">
        <v>58</v>
      </c>
      <c r="C31" s="31">
        <v>14000000</v>
      </c>
      <c r="D31" s="19">
        <v>-66000</v>
      </c>
      <c r="E31" s="19"/>
      <c r="F31" s="17"/>
      <c r="G31" s="5"/>
    </row>
    <row r="32" spans="1:7" s="4" customFormat="1" x14ac:dyDescent="0.45">
      <c r="A32" s="11"/>
      <c r="B32" s="11" t="s">
        <v>59</v>
      </c>
      <c r="C32" s="31">
        <v>14000000</v>
      </c>
      <c r="D32" s="19">
        <v>4350</v>
      </c>
      <c r="E32" s="19"/>
      <c r="F32" s="17"/>
    </row>
    <row r="33" spans="1:7" s="4" customFormat="1" ht="69" x14ac:dyDescent="0.45">
      <c r="A33" s="11"/>
      <c r="B33" s="11" t="s">
        <v>60</v>
      </c>
      <c r="C33" s="31">
        <v>3000000</v>
      </c>
      <c r="D33" s="19">
        <v>-800000</v>
      </c>
      <c r="E33" s="19"/>
      <c r="F33" s="17"/>
    </row>
    <row r="34" spans="1:7" s="4" customFormat="1" x14ac:dyDescent="0.45">
      <c r="A34" s="11"/>
      <c r="B34" s="11"/>
      <c r="C34" s="14"/>
      <c r="D34" s="14"/>
      <c r="E34" s="14"/>
      <c r="F34" s="17"/>
    </row>
    <row r="35" spans="1:7" s="4" customFormat="1" ht="35.25" x14ac:dyDescent="0.45">
      <c r="A35" s="50" t="s">
        <v>14</v>
      </c>
      <c r="B35" s="50"/>
      <c r="C35" s="13">
        <f>SUM(C36:C70)</f>
        <v>55925000</v>
      </c>
      <c r="D35" s="13">
        <f>SUM(D36:D70)</f>
        <v>3445399.4099999997</v>
      </c>
      <c r="E35" s="14">
        <f>C35-55925000</f>
        <v>0</v>
      </c>
      <c r="F35" s="17"/>
    </row>
    <row r="36" spans="1:7" s="4" customFormat="1" ht="45" x14ac:dyDescent="0.6">
      <c r="A36" s="11"/>
      <c r="B36" s="11" t="s">
        <v>15</v>
      </c>
      <c r="C36" s="31">
        <v>2100000</v>
      </c>
      <c r="D36" s="19">
        <v>0</v>
      </c>
      <c r="E36" s="19"/>
      <c r="F36" s="22"/>
      <c r="G36" s="5"/>
    </row>
    <row r="37" spans="1:7" s="4" customFormat="1" x14ac:dyDescent="0.45">
      <c r="A37" s="11"/>
      <c r="B37" s="11" t="s">
        <v>16</v>
      </c>
      <c r="C37" s="31">
        <v>3480000</v>
      </c>
      <c r="D37" s="19">
        <v>0</v>
      </c>
      <c r="E37" s="19"/>
      <c r="F37" s="17"/>
    </row>
    <row r="38" spans="1:7" s="4" customFormat="1" x14ac:dyDescent="0.45">
      <c r="A38" s="11"/>
      <c r="B38" s="11" t="s">
        <v>45</v>
      </c>
      <c r="C38" s="31">
        <v>5400000</v>
      </c>
      <c r="D38" s="19">
        <v>52000</v>
      </c>
      <c r="E38" s="19"/>
      <c r="F38" s="17"/>
    </row>
    <row r="39" spans="1:7" s="4" customFormat="1" x14ac:dyDescent="0.45">
      <c r="A39" s="11"/>
      <c r="B39" s="11" t="s">
        <v>17</v>
      </c>
      <c r="C39" s="31">
        <v>75000</v>
      </c>
      <c r="D39" s="19">
        <v>0</v>
      </c>
      <c r="E39" s="19"/>
      <c r="F39" s="17"/>
    </row>
    <row r="40" spans="1:7" s="4" customFormat="1" x14ac:dyDescent="0.45">
      <c r="A40" s="11"/>
      <c r="B40" s="11" t="s">
        <v>18</v>
      </c>
      <c r="C40" s="31">
        <v>195000</v>
      </c>
      <c r="D40" s="19">
        <v>0</v>
      </c>
      <c r="E40" s="19"/>
      <c r="F40" s="17"/>
    </row>
    <row r="41" spans="1:7" s="4" customFormat="1" x14ac:dyDescent="0.45">
      <c r="A41" s="11"/>
      <c r="B41" s="11" t="s">
        <v>19</v>
      </c>
      <c r="C41" s="31">
        <v>3600000</v>
      </c>
      <c r="D41" s="19">
        <v>-2321000</v>
      </c>
      <c r="E41" s="19"/>
      <c r="F41" s="17"/>
    </row>
    <row r="42" spans="1:7" s="4" customFormat="1" x14ac:dyDescent="0.45">
      <c r="A42" s="11"/>
      <c r="B42" s="11" t="s">
        <v>105</v>
      </c>
      <c r="C42" s="31">
        <v>0</v>
      </c>
      <c r="D42" s="19">
        <v>310480</v>
      </c>
      <c r="E42" s="19"/>
      <c r="F42" s="17"/>
    </row>
    <row r="43" spans="1:7" s="4" customFormat="1" x14ac:dyDescent="0.45">
      <c r="A43" s="11"/>
      <c r="B43" s="11" t="s">
        <v>95</v>
      </c>
      <c r="C43" s="31">
        <v>8650000</v>
      </c>
      <c r="D43" s="19">
        <v>-4373812.5</v>
      </c>
      <c r="E43" s="19"/>
      <c r="F43" s="17"/>
    </row>
    <row r="44" spans="1:7" s="4" customFormat="1" x14ac:dyDescent="0.45">
      <c r="A44" s="11"/>
      <c r="B44" s="11" t="s">
        <v>94</v>
      </c>
      <c r="C44" s="31">
        <v>0</v>
      </c>
      <c r="D44" s="19">
        <v>412500</v>
      </c>
      <c r="E44" s="19"/>
      <c r="F44" s="17"/>
    </row>
    <row r="45" spans="1:7" s="4" customFormat="1" x14ac:dyDescent="0.45">
      <c r="A45" s="11"/>
      <c r="B45" s="11" t="s">
        <v>20</v>
      </c>
      <c r="C45" s="31">
        <v>550000</v>
      </c>
      <c r="D45" s="19">
        <v>9500</v>
      </c>
      <c r="E45" s="19"/>
      <c r="F45" s="17"/>
    </row>
    <row r="46" spans="1:7" s="4" customFormat="1" x14ac:dyDescent="0.45">
      <c r="A46" s="11"/>
      <c r="B46" s="11" t="s">
        <v>56</v>
      </c>
      <c r="C46" s="32">
        <v>150000</v>
      </c>
      <c r="D46" s="19">
        <v>400000</v>
      </c>
      <c r="E46" s="14"/>
      <c r="F46" s="17"/>
    </row>
    <row r="47" spans="1:7" s="4" customFormat="1" x14ac:dyDescent="0.45">
      <c r="A47" s="11"/>
      <c r="B47" s="11" t="s">
        <v>86</v>
      </c>
      <c r="C47" s="32">
        <v>150000</v>
      </c>
      <c r="D47" s="19">
        <v>85007.38</v>
      </c>
      <c r="E47" s="14"/>
      <c r="F47" s="17"/>
    </row>
    <row r="48" spans="1:7" s="4" customFormat="1" x14ac:dyDescent="0.45">
      <c r="A48" s="11"/>
      <c r="B48" s="11" t="s">
        <v>46</v>
      </c>
      <c r="C48" s="32">
        <v>3840000</v>
      </c>
      <c r="D48" s="19">
        <v>800000</v>
      </c>
      <c r="E48" s="14"/>
      <c r="F48" s="17"/>
    </row>
    <row r="49" spans="1:6" s="4" customFormat="1" x14ac:dyDescent="0.45">
      <c r="A49" s="11"/>
      <c r="B49" s="11" t="s">
        <v>84</v>
      </c>
      <c r="C49" s="32">
        <v>100000</v>
      </c>
      <c r="D49" s="19">
        <v>0</v>
      </c>
      <c r="E49" s="14"/>
      <c r="F49" s="17"/>
    </row>
    <row r="50" spans="1:6" s="4" customFormat="1" x14ac:dyDescent="0.45">
      <c r="A50" s="11"/>
      <c r="B50" s="11" t="s">
        <v>90</v>
      </c>
      <c r="C50" s="32">
        <v>100000</v>
      </c>
      <c r="D50" s="19">
        <v>0</v>
      </c>
      <c r="E50" s="14"/>
      <c r="F50" s="17"/>
    </row>
    <row r="51" spans="1:6" s="4" customFormat="1" ht="30" customHeight="1" x14ac:dyDescent="0.45">
      <c r="A51" s="11"/>
      <c r="B51" s="11" t="s">
        <v>21</v>
      </c>
      <c r="C51" s="32">
        <v>125000</v>
      </c>
      <c r="D51" s="19">
        <v>0</v>
      </c>
      <c r="E51" s="19"/>
      <c r="F51" s="17"/>
    </row>
    <row r="52" spans="1:6" s="4" customFormat="1" x14ac:dyDescent="0.45">
      <c r="A52" s="11"/>
      <c r="B52" s="11" t="s">
        <v>22</v>
      </c>
      <c r="C52" s="31">
        <v>670000</v>
      </c>
      <c r="D52" s="19">
        <v>0</v>
      </c>
      <c r="E52" s="19"/>
      <c r="F52" s="17"/>
    </row>
    <row r="53" spans="1:6" s="4" customFormat="1" x14ac:dyDescent="0.45">
      <c r="A53" s="11"/>
      <c r="B53" s="11" t="s">
        <v>23</v>
      </c>
      <c r="C53" s="31">
        <v>400000</v>
      </c>
      <c r="D53" s="19">
        <v>796880</v>
      </c>
      <c r="E53" s="19"/>
      <c r="F53" s="17"/>
    </row>
    <row r="54" spans="1:6" s="4" customFormat="1" x14ac:dyDescent="0.45">
      <c r="A54" s="11"/>
      <c r="B54" s="11" t="s">
        <v>24</v>
      </c>
      <c r="C54" s="31">
        <v>1440000</v>
      </c>
      <c r="D54" s="19">
        <v>-200000</v>
      </c>
      <c r="E54" s="19"/>
      <c r="F54" s="17"/>
    </row>
    <row r="55" spans="1:6" s="4" customFormat="1" ht="69" x14ac:dyDescent="0.45">
      <c r="A55" s="11"/>
      <c r="B55" s="11" t="s">
        <v>25</v>
      </c>
      <c r="C55" s="32">
        <v>1300000</v>
      </c>
      <c r="D55" s="19">
        <v>9012768</v>
      </c>
      <c r="E55" s="19"/>
      <c r="F55" s="17"/>
    </row>
    <row r="56" spans="1:6" s="4" customFormat="1" ht="71.25" customHeight="1" x14ac:dyDescent="0.45">
      <c r="A56" s="11"/>
      <c r="B56" s="11" t="s">
        <v>26</v>
      </c>
      <c r="C56" s="32">
        <v>1300000</v>
      </c>
      <c r="D56" s="19">
        <v>0</v>
      </c>
      <c r="E56" s="19"/>
      <c r="F56" s="17"/>
    </row>
    <row r="57" spans="1:6" s="4" customFormat="1" ht="66.75" customHeight="1" x14ac:dyDescent="0.45">
      <c r="A57" s="11"/>
      <c r="B57" s="11" t="s">
        <v>96</v>
      </c>
      <c r="C57" s="32">
        <v>0</v>
      </c>
      <c r="D57" s="19">
        <v>234900</v>
      </c>
      <c r="E57" s="19"/>
      <c r="F57" s="17"/>
    </row>
    <row r="58" spans="1:6" s="4" customFormat="1" ht="66.75" customHeight="1" x14ac:dyDescent="0.45">
      <c r="A58" s="11"/>
      <c r="B58" s="11" t="s">
        <v>110</v>
      </c>
      <c r="C58" s="32">
        <v>0</v>
      </c>
      <c r="D58" s="19">
        <v>362200</v>
      </c>
      <c r="E58" s="19"/>
      <c r="F58" s="17"/>
    </row>
    <row r="59" spans="1:6" s="4" customFormat="1" ht="66.75" customHeight="1" x14ac:dyDescent="0.45">
      <c r="A59" s="11"/>
      <c r="B59" s="11" t="s">
        <v>91</v>
      </c>
      <c r="C59" s="32">
        <v>300000</v>
      </c>
      <c r="D59" s="19">
        <v>-300000</v>
      </c>
      <c r="E59" s="19"/>
      <c r="F59" s="17"/>
    </row>
    <row r="60" spans="1:6" s="4" customFormat="1" x14ac:dyDescent="0.45">
      <c r="A60" s="11"/>
      <c r="B60" s="11" t="s">
        <v>27</v>
      </c>
      <c r="C60" s="31">
        <v>250000</v>
      </c>
      <c r="D60" s="19">
        <v>-200000</v>
      </c>
      <c r="E60" s="19"/>
      <c r="F60" s="17"/>
    </row>
    <row r="61" spans="1:6" s="4" customFormat="1" x14ac:dyDescent="0.45">
      <c r="A61" s="11"/>
      <c r="B61" s="11" t="s">
        <v>28</v>
      </c>
      <c r="C61" s="32">
        <v>350000</v>
      </c>
      <c r="D61" s="19">
        <v>325000</v>
      </c>
      <c r="E61" s="19"/>
      <c r="F61" s="17"/>
    </row>
    <row r="62" spans="1:6" s="4" customFormat="1" x14ac:dyDescent="0.45">
      <c r="A62" s="11"/>
      <c r="B62" s="11" t="s">
        <v>100</v>
      </c>
      <c r="C62" s="32">
        <v>0</v>
      </c>
      <c r="D62" s="19">
        <v>234000</v>
      </c>
      <c r="E62" s="19"/>
      <c r="F62" s="17"/>
    </row>
    <row r="63" spans="1:6" s="4" customFormat="1" x14ac:dyDescent="0.45">
      <c r="A63" s="11"/>
      <c r="B63" s="11" t="s">
        <v>29</v>
      </c>
      <c r="C63" s="31">
        <v>8000000</v>
      </c>
      <c r="D63" s="19">
        <v>-2700000</v>
      </c>
      <c r="E63" s="19"/>
      <c r="F63" s="17"/>
    </row>
    <row r="64" spans="1:6" s="4" customFormat="1" x14ac:dyDescent="0.45">
      <c r="A64" s="11"/>
      <c r="B64" s="11" t="s">
        <v>64</v>
      </c>
      <c r="C64" s="31">
        <v>3900000</v>
      </c>
      <c r="D64" s="19">
        <v>-1732500</v>
      </c>
      <c r="E64" s="19"/>
      <c r="F64" s="17"/>
    </row>
    <row r="65" spans="1:6" s="4" customFormat="1" x14ac:dyDescent="0.45">
      <c r="A65" s="11"/>
      <c r="B65" s="33" t="s">
        <v>30</v>
      </c>
      <c r="C65" s="31">
        <v>1500000</v>
      </c>
      <c r="D65" s="19">
        <v>-750000</v>
      </c>
      <c r="E65" s="19"/>
      <c r="F65" s="17"/>
    </row>
    <row r="66" spans="1:6" s="4" customFormat="1" x14ac:dyDescent="0.45">
      <c r="A66" s="11"/>
      <c r="B66" s="11" t="s">
        <v>31</v>
      </c>
      <c r="C66" s="31">
        <v>250000</v>
      </c>
      <c r="D66" s="19">
        <v>-200000</v>
      </c>
      <c r="E66" s="19"/>
      <c r="F66" s="17"/>
    </row>
    <row r="67" spans="1:6" s="4" customFormat="1" x14ac:dyDescent="0.45">
      <c r="A67" s="11"/>
      <c r="B67" s="11" t="s">
        <v>76</v>
      </c>
      <c r="C67" s="31">
        <v>500000</v>
      </c>
      <c r="D67" s="19">
        <v>14412.38</v>
      </c>
      <c r="E67" s="19"/>
      <c r="F67" s="17"/>
    </row>
    <row r="68" spans="1:6" s="4" customFormat="1" x14ac:dyDescent="0.45">
      <c r="A68" s="11"/>
      <c r="B68" s="11" t="s">
        <v>85</v>
      </c>
      <c r="C68" s="31">
        <v>250000</v>
      </c>
      <c r="D68" s="19">
        <v>414000</v>
      </c>
      <c r="E68" s="19"/>
      <c r="F68" s="17"/>
    </row>
    <row r="69" spans="1:6" s="4" customFormat="1" x14ac:dyDescent="0.45">
      <c r="A69" s="11"/>
      <c r="B69" s="11" t="s">
        <v>87</v>
      </c>
      <c r="C69" s="31">
        <v>2000000</v>
      </c>
      <c r="D69" s="19">
        <v>732989</v>
      </c>
      <c r="E69" s="19"/>
      <c r="F69" s="17"/>
    </row>
    <row r="70" spans="1:6" s="4" customFormat="1" x14ac:dyDescent="0.45">
      <c r="A70" s="11"/>
      <c r="B70" s="11" t="s">
        <v>77</v>
      </c>
      <c r="C70" s="31">
        <v>5000000</v>
      </c>
      <c r="D70" s="19">
        <v>2026075.15</v>
      </c>
      <c r="E70" s="19"/>
      <c r="F70" s="17"/>
    </row>
    <row r="71" spans="1:6" s="4" customFormat="1" x14ac:dyDescent="0.45">
      <c r="A71" s="11"/>
      <c r="B71" s="11"/>
      <c r="C71" s="31"/>
      <c r="D71" s="19"/>
      <c r="E71" s="19"/>
      <c r="F71" s="17"/>
    </row>
    <row r="72" spans="1:6" s="4" customFormat="1" x14ac:dyDescent="0.45">
      <c r="A72" s="11"/>
      <c r="B72" s="11"/>
      <c r="C72" s="31"/>
      <c r="D72" s="14"/>
      <c r="E72" s="14"/>
      <c r="F72" s="17"/>
    </row>
    <row r="73" spans="1:6" s="4" customFormat="1" x14ac:dyDescent="0.45">
      <c r="A73" s="11"/>
      <c r="B73" s="11"/>
      <c r="C73" s="31"/>
      <c r="D73" s="14"/>
      <c r="E73" s="14"/>
      <c r="F73" s="17"/>
    </row>
    <row r="74" spans="1:6" s="4" customFormat="1" x14ac:dyDescent="0.45">
      <c r="A74" s="11"/>
      <c r="B74" s="11"/>
      <c r="C74" s="31"/>
      <c r="D74" s="14"/>
      <c r="E74" s="14"/>
      <c r="F74" s="17"/>
    </row>
    <row r="75" spans="1:6" s="4" customFormat="1" ht="35.25" x14ac:dyDescent="0.45">
      <c r="A75" s="50" t="s">
        <v>32</v>
      </c>
      <c r="B75" s="50"/>
      <c r="C75" s="13">
        <f>SUM(C76:C101)</f>
        <v>16496492</v>
      </c>
      <c r="D75" s="13">
        <f>SUM(D76:D101)</f>
        <v>4783620.2200000007</v>
      </c>
      <c r="E75" s="14">
        <f>C75-18518859.72</f>
        <v>-2022367.7199999988</v>
      </c>
      <c r="F75" s="17"/>
    </row>
    <row r="76" spans="1:6" s="4" customFormat="1" x14ac:dyDescent="0.45">
      <c r="A76" s="11"/>
      <c r="B76" s="11" t="s">
        <v>33</v>
      </c>
      <c r="C76" s="32">
        <v>800000</v>
      </c>
      <c r="D76" s="19">
        <v>458252.5</v>
      </c>
      <c r="E76" s="20"/>
      <c r="F76" s="17"/>
    </row>
    <row r="77" spans="1:6" s="4" customFormat="1" x14ac:dyDescent="0.45">
      <c r="A77" s="11"/>
      <c r="B77" s="11" t="s">
        <v>65</v>
      </c>
      <c r="C77" s="32">
        <v>100000</v>
      </c>
      <c r="D77" s="19">
        <v>627680</v>
      </c>
      <c r="E77" s="20"/>
      <c r="F77" s="17"/>
    </row>
    <row r="78" spans="1:6" s="4" customFormat="1" x14ac:dyDescent="0.45">
      <c r="A78" s="11"/>
      <c r="B78" s="11" t="s">
        <v>66</v>
      </c>
      <c r="C78" s="32">
        <v>100000</v>
      </c>
      <c r="D78" s="19">
        <v>0</v>
      </c>
      <c r="E78" s="20"/>
      <c r="F78" s="17"/>
    </row>
    <row r="79" spans="1:6" s="4" customFormat="1" x14ac:dyDescent="0.45">
      <c r="A79" s="11"/>
      <c r="B79" s="11" t="s">
        <v>52</v>
      </c>
      <c r="C79" s="32">
        <v>1000000</v>
      </c>
      <c r="D79" s="19">
        <v>-173100</v>
      </c>
      <c r="E79" s="19"/>
      <c r="F79" s="17"/>
    </row>
    <row r="80" spans="1:6" s="4" customFormat="1" x14ac:dyDescent="0.45">
      <c r="A80" s="11"/>
      <c r="B80" s="11" t="s">
        <v>51</v>
      </c>
      <c r="C80" s="31">
        <v>266492</v>
      </c>
      <c r="D80" s="34">
        <v>33500</v>
      </c>
      <c r="E80" s="19"/>
      <c r="F80" s="17"/>
    </row>
    <row r="81" spans="1:6" s="4" customFormat="1" x14ac:dyDescent="0.45">
      <c r="A81" s="11"/>
      <c r="B81" s="11" t="s">
        <v>34</v>
      </c>
      <c r="C81" s="31">
        <v>2000000</v>
      </c>
      <c r="D81" s="19">
        <v>0</v>
      </c>
      <c r="E81" s="19"/>
      <c r="F81" s="17"/>
    </row>
    <row r="82" spans="1:6" s="4" customFormat="1" x14ac:dyDescent="0.45">
      <c r="A82" s="11"/>
      <c r="B82" s="11" t="s">
        <v>35</v>
      </c>
      <c r="C82" s="31">
        <v>20000</v>
      </c>
      <c r="D82" s="19">
        <v>0</v>
      </c>
      <c r="E82" s="19"/>
      <c r="F82" s="17"/>
    </row>
    <row r="83" spans="1:6" s="4" customFormat="1" x14ac:dyDescent="0.45">
      <c r="A83" s="11"/>
      <c r="B83" s="11" t="s">
        <v>53</v>
      </c>
      <c r="C83" s="31">
        <v>100000</v>
      </c>
      <c r="D83" s="19">
        <v>0</v>
      </c>
      <c r="E83" s="19"/>
      <c r="F83" s="17"/>
    </row>
    <row r="84" spans="1:6" s="4" customFormat="1" x14ac:dyDescent="0.45">
      <c r="A84" s="11"/>
      <c r="B84" s="11" t="s">
        <v>88</v>
      </c>
      <c r="C84" s="31">
        <v>300000</v>
      </c>
      <c r="D84" s="19">
        <v>65000</v>
      </c>
      <c r="E84" s="19"/>
      <c r="F84" s="17"/>
    </row>
    <row r="85" spans="1:6" s="4" customFormat="1" x14ac:dyDescent="0.45">
      <c r="A85" s="11"/>
      <c r="B85" s="11" t="s">
        <v>67</v>
      </c>
      <c r="C85" s="31">
        <v>60000</v>
      </c>
      <c r="D85" s="19">
        <v>0</v>
      </c>
      <c r="E85" s="19"/>
      <c r="F85" s="17"/>
    </row>
    <row r="86" spans="1:6" s="4" customFormat="1" x14ac:dyDescent="0.45">
      <c r="A86" s="11"/>
      <c r="B86" s="11" t="s">
        <v>74</v>
      </c>
      <c r="C86" s="32">
        <v>50000</v>
      </c>
      <c r="D86" s="19">
        <v>0</v>
      </c>
      <c r="E86" s="19"/>
      <c r="F86" s="17"/>
    </row>
    <row r="87" spans="1:6" s="4" customFormat="1" x14ac:dyDescent="0.45">
      <c r="A87" s="11"/>
      <c r="B87" s="11" t="s">
        <v>97</v>
      </c>
      <c r="C87" s="32">
        <v>0</v>
      </c>
      <c r="D87" s="19">
        <v>304191</v>
      </c>
      <c r="E87" s="19"/>
      <c r="F87" s="17"/>
    </row>
    <row r="88" spans="1:6" s="4" customFormat="1" x14ac:dyDescent="0.45">
      <c r="A88" s="11"/>
      <c r="B88" s="11" t="s">
        <v>36</v>
      </c>
      <c r="C88" s="32">
        <v>9000000</v>
      </c>
      <c r="D88" s="19">
        <v>724000</v>
      </c>
      <c r="E88" s="19"/>
      <c r="F88" s="17"/>
    </row>
    <row r="89" spans="1:6" s="4" customFormat="1" x14ac:dyDescent="0.45">
      <c r="A89" s="11"/>
      <c r="B89" s="11" t="s">
        <v>55</v>
      </c>
      <c r="C89" s="32">
        <v>150000</v>
      </c>
      <c r="D89" s="19">
        <v>318900</v>
      </c>
      <c r="E89" s="19"/>
      <c r="F89" s="17"/>
    </row>
    <row r="90" spans="1:6" s="4" customFormat="1" x14ac:dyDescent="0.45">
      <c r="A90" s="11"/>
      <c r="B90" s="11" t="s">
        <v>54</v>
      </c>
      <c r="C90" s="32">
        <v>150000</v>
      </c>
      <c r="D90" s="19">
        <v>50000</v>
      </c>
      <c r="E90" s="19"/>
      <c r="F90" s="17"/>
    </row>
    <row r="91" spans="1:6" s="4" customFormat="1" x14ac:dyDescent="0.45">
      <c r="A91" s="11"/>
      <c r="B91" s="11" t="s">
        <v>106</v>
      </c>
      <c r="C91" s="32">
        <v>0</v>
      </c>
      <c r="D91" s="19">
        <v>234000</v>
      </c>
      <c r="E91" s="19"/>
      <c r="F91" s="17"/>
    </row>
    <row r="92" spans="1:6" s="4" customFormat="1" ht="46.5" customHeight="1" x14ac:dyDescent="0.45">
      <c r="A92" s="11"/>
      <c r="B92" s="11" t="s">
        <v>68</v>
      </c>
      <c r="C92" s="32">
        <v>50000</v>
      </c>
      <c r="D92" s="35">
        <v>0</v>
      </c>
      <c r="E92" s="19"/>
      <c r="F92" s="17"/>
    </row>
    <row r="93" spans="1:6" s="4" customFormat="1" ht="39.75" customHeight="1" x14ac:dyDescent="0.45">
      <c r="A93" s="11"/>
      <c r="B93" s="11" t="s">
        <v>37</v>
      </c>
      <c r="C93" s="32">
        <v>1000000</v>
      </c>
      <c r="D93" s="19">
        <v>-100000</v>
      </c>
      <c r="E93" s="19"/>
      <c r="F93" s="17"/>
    </row>
    <row r="94" spans="1:6" s="4" customFormat="1" ht="69" customHeight="1" x14ac:dyDescent="0.45">
      <c r="A94" s="11"/>
      <c r="B94" s="11" t="s">
        <v>38</v>
      </c>
      <c r="C94" s="32">
        <v>1100000</v>
      </c>
      <c r="D94" s="19">
        <v>716800</v>
      </c>
      <c r="E94" s="19"/>
      <c r="F94" s="17"/>
    </row>
    <row r="95" spans="1:6" s="4" customFormat="1" ht="69" customHeight="1" x14ac:dyDescent="0.45">
      <c r="A95" s="11"/>
      <c r="B95" s="11" t="s">
        <v>107</v>
      </c>
      <c r="C95" s="32">
        <v>0</v>
      </c>
      <c r="D95" s="19">
        <v>14600</v>
      </c>
      <c r="E95" s="19"/>
      <c r="F95" s="17"/>
    </row>
    <row r="96" spans="1:6" s="4" customFormat="1" x14ac:dyDescent="0.45">
      <c r="A96" s="11"/>
      <c r="B96" s="11" t="s">
        <v>69</v>
      </c>
      <c r="C96" s="32">
        <v>50000</v>
      </c>
      <c r="D96" s="35">
        <v>253796.72</v>
      </c>
      <c r="E96" s="19"/>
      <c r="F96" s="17"/>
    </row>
    <row r="97" spans="1:6" s="4" customFormat="1" x14ac:dyDescent="0.45">
      <c r="A97" s="11"/>
      <c r="B97" s="11" t="s">
        <v>39</v>
      </c>
      <c r="C97" s="31">
        <v>50000</v>
      </c>
      <c r="D97" s="19">
        <v>1156000</v>
      </c>
      <c r="E97" s="19"/>
      <c r="F97" s="17"/>
    </row>
    <row r="98" spans="1:6" s="4" customFormat="1" x14ac:dyDescent="0.45">
      <c r="A98" s="11"/>
      <c r="B98" s="11" t="s">
        <v>70</v>
      </c>
      <c r="C98" s="31">
        <v>50000</v>
      </c>
      <c r="D98" s="19">
        <v>0</v>
      </c>
      <c r="E98" s="19"/>
      <c r="F98" s="17"/>
    </row>
    <row r="99" spans="1:6" s="4" customFormat="1" x14ac:dyDescent="0.45">
      <c r="A99" s="11"/>
      <c r="B99" s="11" t="s">
        <v>89</v>
      </c>
      <c r="C99" s="31">
        <v>50000</v>
      </c>
      <c r="D99" s="19">
        <v>0</v>
      </c>
      <c r="E99" s="19"/>
      <c r="F99" s="17"/>
    </row>
    <row r="100" spans="1:6" s="4" customFormat="1" x14ac:dyDescent="0.45">
      <c r="A100" s="11"/>
      <c r="B100" s="11" t="s">
        <v>98</v>
      </c>
      <c r="C100" s="31">
        <v>0</v>
      </c>
      <c r="D100" s="19">
        <v>100000</v>
      </c>
      <c r="E100" s="19"/>
      <c r="F100" s="17"/>
    </row>
    <row r="101" spans="1:6" s="4" customFormat="1" x14ac:dyDescent="0.45">
      <c r="A101" s="11"/>
      <c r="B101" s="11" t="s">
        <v>71</v>
      </c>
      <c r="C101" s="31">
        <v>50000</v>
      </c>
      <c r="D101" s="19">
        <v>0</v>
      </c>
      <c r="E101" s="19"/>
      <c r="F101" s="17"/>
    </row>
    <row r="102" spans="1:6" s="4" customFormat="1" x14ac:dyDescent="0.45">
      <c r="A102" s="11"/>
      <c r="B102" s="11"/>
      <c r="C102" s="31"/>
      <c r="D102" s="14"/>
      <c r="E102" s="14"/>
      <c r="F102" s="17"/>
    </row>
    <row r="103" spans="1:6" s="4" customFormat="1" ht="35.25" x14ac:dyDescent="0.45">
      <c r="A103" s="50" t="s">
        <v>40</v>
      </c>
      <c r="B103" s="50"/>
      <c r="C103" s="13">
        <f>SUM(C104:C111)</f>
        <v>3550000</v>
      </c>
      <c r="D103" s="13">
        <f>SUM(D104:D111)</f>
        <v>730000</v>
      </c>
      <c r="E103" s="14">
        <f>D103-730000</f>
        <v>0</v>
      </c>
      <c r="F103" s="17"/>
    </row>
    <row r="104" spans="1:6" s="4" customFormat="1" x14ac:dyDescent="0.45">
      <c r="A104" s="11"/>
      <c r="B104" s="11" t="s">
        <v>41</v>
      </c>
      <c r="C104" s="32">
        <v>1500000</v>
      </c>
      <c r="D104" s="19">
        <v>-313775.26</v>
      </c>
      <c r="E104" s="19"/>
      <c r="F104" s="17"/>
    </row>
    <row r="105" spans="1:6" s="4" customFormat="1" x14ac:dyDescent="0.45">
      <c r="A105" s="11"/>
      <c r="B105" s="11" t="s">
        <v>63</v>
      </c>
      <c r="C105" s="32">
        <v>100000</v>
      </c>
      <c r="D105" s="19">
        <v>0</v>
      </c>
      <c r="E105" s="19"/>
      <c r="F105" s="17"/>
    </row>
    <row r="106" spans="1:6" s="4" customFormat="1" x14ac:dyDescent="0.45">
      <c r="A106" s="11"/>
      <c r="B106" s="11" t="s">
        <v>42</v>
      </c>
      <c r="C106" s="32">
        <v>1500000</v>
      </c>
      <c r="D106" s="19">
        <v>-50200</v>
      </c>
      <c r="E106" s="19"/>
      <c r="F106" s="17"/>
    </row>
    <row r="107" spans="1:6" s="4" customFormat="1" x14ac:dyDescent="0.45">
      <c r="A107" s="11"/>
      <c r="B107" s="11" t="s">
        <v>108</v>
      </c>
      <c r="C107" s="32">
        <v>0</v>
      </c>
      <c r="D107" s="19">
        <v>337975.26</v>
      </c>
      <c r="E107" s="19"/>
      <c r="F107" s="17"/>
    </row>
    <row r="108" spans="1:6" s="4" customFormat="1" ht="66.75" customHeight="1" x14ac:dyDescent="0.45">
      <c r="A108" s="36"/>
      <c r="B108" s="11" t="s">
        <v>92</v>
      </c>
      <c r="C108" s="37">
        <v>300000</v>
      </c>
      <c r="D108" s="19">
        <v>256000</v>
      </c>
      <c r="E108" s="19"/>
      <c r="F108" s="17"/>
    </row>
    <row r="109" spans="1:6" s="4" customFormat="1" ht="66.75" customHeight="1" x14ac:dyDescent="0.45">
      <c r="A109" s="36"/>
      <c r="B109" s="11" t="s">
        <v>109</v>
      </c>
      <c r="C109" s="37">
        <v>0</v>
      </c>
      <c r="D109" s="19">
        <v>50000</v>
      </c>
      <c r="E109" s="19"/>
      <c r="F109" s="17"/>
    </row>
    <row r="110" spans="1:6" s="4" customFormat="1" ht="66.75" customHeight="1" x14ac:dyDescent="0.45">
      <c r="A110" s="36"/>
      <c r="B110" s="11" t="s">
        <v>103</v>
      </c>
      <c r="C110" s="37">
        <v>0</v>
      </c>
      <c r="D110" s="19">
        <v>600000</v>
      </c>
      <c r="E110" s="19"/>
      <c r="F110" s="17"/>
    </row>
    <row r="111" spans="1:6" s="4" customFormat="1" x14ac:dyDescent="0.45">
      <c r="A111" s="36"/>
      <c r="B111" s="11" t="s">
        <v>43</v>
      </c>
      <c r="C111" s="37">
        <v>150000</v>
      </c>
      <c r="D111" s="19">
        <v>-150000</v>
      </c>
      <c r="E111" s="19"/>
      <c r="F111" s="17"/>
    </row>
    <row r="112" spans="1:6" s="4" customFormat="1" ht="35.25" x14ac:dyDescent="0.5">
      <c r="A112" s="61" t="s">
        <v>78</v>
      </c>
      <c r="B112" s="61"/>
      <c r="C112" s="37"/>
      <c r="D112" s="42">
        <f>SUM(D113:D114)</f>
        <v>0</v>
      </c>
      <c r="E112" s="19"/>
      <c r="F112" s="17"/>
    </row>
    <row r="113" spans="1:6" s="4" customFormat="1" x14ac:dyDescent="0.45">
      <c r="A113" s="36"/>
      <c r="B113" s="11" t="s">
        <v>79</v>
      </c>
      <c r="C113" s="37"/>
      <c r="D113" s="19">
        <v>0</v>
      </c>
      <c r="E113" s="19"/>
      <c r="F113" s="17"/>
    </row>
    <row r="114" spans="1:6" s="4" customFormat="1" x14ac:dyDescent="0.45">
      <c r="A114" s="36"/>
      <c r="B114" s="11" t="s">
        <v>81</v>
      </c>
      <c r="C114" s="37" t="s">
        <v>80</v>
      </c>
      <c r="D114" s="19"/>
      <c r="E114" s="19"/>
      <c r="F114" s="17"/>
    </row>
    <row r="115" spans="1:6" s="4" customFormat="1" x14ac:dyDescent="0.45">
      <c r="A115" s="36"/>
      <c r="B115" s="11"/>
      <c r="C115" s="37"/>
      <c r="D115" s="19"/>
      <c r="E115" s="19"/>
      <c r="F115" s="17"/>
    </row>
    <row r="116" spans="1:6" s="4" customFormat="1" ht="35.25" x14ac:dyDescent="0.5">
      <c r="A116" s="36"/>
      <c r="B116" s="38" t="s">
        <v>44</v>
      </c>
      <c r="C116" s="39"/>
      <c r="D116" s="14"/>
      <c r="E116" s="14"/>
      <c r="F116" s="17"/>
    </row>
    <row r="117" spans="1:6" ht="35.25" x14ac:dyDescent="0.5">
      <c r="A117" s="30"/>
      <c r="B117" s="40" t="s">
        <v>47</v>
      </c>
      <c r="C117" s="41">
        <f>C19+C35+C75+C103</f>
        <v>330979786</v>
      </c>
      <c r="D117" s="41">
        <f>D19+D35+D75+D103+D112</f>
        <v>7352819.629999999</v>
      </c>
      <c r="E117" s="14">
        <f>330979786-+C117</f>
        <v>0</v>
      </c>
    </row>
    <row r="118" spans="1:6" ht="35.25" hidden="1" x14ac:dyDescent="0.5">
      <c r="A118" s="30"/>
      <c r="B118" s="40" t="s">
        <v>48</v>
      </c>
      <c r="C118" s="41">
        <v>4000000</v>
      </c>
      <c r="D118" s="14"/>
      <c r="E118" s="14"/>
    </row>
    <row r="119" spans="1:6" ht="35.25" hidden="1" x14ac:dyDescent="0.5">
      <c r="A119" s="30"/>
      <c r="B119" s="40" t="s">
        <v>47</v>
      </c>
      <c r="C119" s="41" t="e">
        <f>C116+#REF!+#REF!</f>
        <v>#REF!</v>
      </c>
      <c r="D119" s="14"/>
      <c r="E119" s="14"/>
    </row>
    <row r="120" spans="1:6" s="4" customFormat="1" ht="35.25" hidden="1" x14ac:dyDescent="0.45">
      <c r="A120" s="11"/>
      <c r="B120" s="12" t="s">
        <v>50</v>
      </c>
      <c r="C120" s="13">
        <v>23306137.43</v>
      </c>
      <c r="D120" s="14"/>
      <c r="E120" s="14"/>
      <c r="F120" s="17"/>
    </row>
    <row r="121" spans="1:6" s="4" customFormat="1" ht="35.25" hidden="1" x14ac:dyDescent="0.45">
      <c r="A121" s="11"/>
      <c r="B121" s="12"/>
      <c r="C121" s="13" t="e">
        <f>C119-C123</f>
        <v>#REF!</v>
      </c>
      <c r="D121" s="14"/>
      <c r="E121" s="14"/>
      <c r="F121" s="17"/>
    </row>
    <row r="122" spans="1:6" s="4" customFormat="1" ht="35.25" hidden="1" x14ac:dyDescent="0.45">
      <c r="A122" s="11"/>
      <c r="B122" s="12"/>
      <c r="C122" s="13"/>
      <c r="D122" s="14"/>
      <c r="E122" s="14"/>
      <c r="F122" s="17"/>
    </row>
    <row r="123" spans="1:6" s="4" customFormat="1" hidden="1" x14ac:dyDescent="0.45">
      <c r="A123" s="11"/>
      <c r="B123" s="12"/>
      <c r="C123" s="15">
        <v>302979786</v>
      </c>
      <c r="D123" s="14"/>
      <c r="E123" s="14"/>
      <c r="F123" s="17"/>
    </row>
    <row r="124" spans="1:6" s="4" customFormat="1" x14ac:dyDescent="0.45">
      <c r="A124" s="11"/>
      <c r="B124" s="12"/>
      <c r="C124" s="15"/>
      <c r="D124" s="14"/>
      <c r="E124" s="14"/>
      <c r="F124" s="17"/>
    </row>
    <row r="125" spans="1:6" s="4" customFormat="1" ht="37.5" customHeight="1" x14ac:dyDescent="0.45">
      <c r="A125" s="11"/>
      <c r="B125" s="12"/>
      <c r="C125" s="15"/>
      <c r="D125" s="14"/>
      <c r="E125" s="14"/>
      <c r="F125" s="17"/>
    </row>
    <row r="126" spans="1:6" s="4" customFormat="1" ht="53.25" customHeight="1" x14ac:dyDescent="0.8">
      <c r="A126" s="62" t="s">
        <v>82</v>
      </c>
      <c r="B126" s="62"/>
      <c r="C126" s="62"/>
      <c r="D126" s="62"/>
      <c r="E126" s="43"/>
      <c r="F126" s="26"/>
    </row>
    <row r="127" spans="1:6" s="4" customFormat="1" ht="75" customHeight="1" x14ac:dyDescent="0.55000000000000004">
      <c r="A127" s="52" t="s">
        <v>101</v>
      </c>
      <c r="B127" s="52"/>
      <c r="C127" s="52"/>
      <c r="D127" s="52"/>
      <c r="E127" s="25"/>
      <c r="F127" s="26"/>
    </row>
    <row r="128" spans="1:6" s="4" customFormat="1" ht="36" x14ac:dyDescent="0.55000000000000004">
      <c r="A128" s="28"/>
      <c r="B128" s="24"/>
      <c r="C128" s="24"/>
      <c r="D128" s="27"/>
      <c r="E128" s="25"/>
      <c r="F128" s="26"/>
    </row>
    <row r="129" spans="1:14" s="4" customFormat="1" ht="69.75" customHeight="1" x14ac:dyDescent="0.5">
      <c r="A129" s="52" t="s">
        <v>102</v>
      </c>
      <c r="B129" s="52"/>
      <c r="C129" s="52"/>
      <c r="D129" s="52"/>
      <c r="E129" s="28"/>
      <c r="F129" s="28"/>
    </row>
    <row r="130" spans="1:14" s="4" customFormat="1" ht="36" x14ac:dyDescent="0.55000000000000004">
      <c r="A130" s="52"/>
      <c r="B130" s="52"/>
      <c r="C130" s="52"/>
      <c r="D130" s="52"/>
      <c r="E130" s="25"/>
      <c r="F130" s="26"/>
    </row>
    <row r="131" spans="1:14" s="4" customFormat="1" ht="152.25" customHeight="1" x14ac:dyDescent="0.5">
      <c r="A131" s="52" t="s">
        <v>83</v>
      </c>
      <c r="B131" s="52"/>
      <c r="C131" s="52"/>
      <c r="D131" s="52"/>
      <c r="E131" s="28"/>
      <c r="F131" s="28"/>
    </row>
    <row r="132" spans="1:14" s="4" customFormat="1" ht="152.25" customHeight="1" x14ac:dyDescent="0.5">
      <c r="A132" s="46"/>
      <c r="B132" s="46"/>
      <c r="C132" s="46"/>
      <c r="D132" s="46"/>
      <c r="E132" s="28"/>
      <c r="F132" s="28"/>
    </row>
    <row r="133" spans="1:14" s="4" customFormat="1" ht="37.5" customHeight="1" x14ac:dyDescent="0.55000000000000004">
      <c r="A133" s="29"/>
      <c r="B133" s="29"/>
      <c r="C133" s="29"/>
      <c r="D133" s="29"/>
      <c r="E133" s="25"/>
      <c r="F133" s="26"/>
    </row>
    <row r="134" spans="1:14" s="4" customFormat="1" x14ac:dyDescent="0.45">
      <c r="A134" s="51"/>
      <c r="B134" s="51"/>
      <c r="C134" s="51"/>
      <c r="D134" s="51"/>
      <c r="E134" s="6"/>
      <c r="F134" s="17"/>
    </row>
    <row r="135" spans="1:14" ht="36.75" customHeight="1" x14ac:dyDescent="0.6">
      <c r="E135" s="45"/>
    </row>
    <row r="136" spans="1:14" ht="76.5" customHeight="1" x14ac:dyDescent="0.6">
      <c r="A136" s="53" t="s">
        <v>104</v>
      </c>
      <c r="B136" s="53"/>
      <c r="C136" s="53"/>
      <c r="D136" s="53"/>
      <c r="E136" s="47"/>
      <c r="F136" s="47"/>
      <c r="G136" s="47"/>
      <c r="H136" s="47"/>
      <c r="I136" s="47"/>
      <c r="J136" s="47"/>
      <c r="K136" s="47"/>
      <c r="L136" s="47"/>
      <c r="M136" s="47"/>
      <c r="N136" s="47"/>
    </row>
    <row r="137" spans="1:14" ht="38.25" x14ac:dyDescent="0.7">
      <c r="A137" s="54" t="s">
        <v>75</v>
      </c>
      <c r="B137" s="54"/>
      <c r="C137" s="54"/>
      <c r="D137" s="54"/>
      <c r="E137" s="48"/>
      <c r="F137" s="48"/>
      <c r="G137" s="48"/>
      <c r="H137" s="48"/>
      <c r="I137" s="48"/>
      <c r="J137" s="48"/>
      <c r="K137" s="48"/>
      <c r="L137" s="48"/>
      <c r="M137" s="48"/>
      <c r="N137" s="48"/>
    </row>
    <row r="138" spans="1:14" ht="46.5" x14ac:dyDescent="0.7">
      <c r="A138" s="49"/>
      <c r="B138" s="49"/>
      <c r="C138" s="49"/>
    </row>
    <row r="139" spans="1:14" ht="46.5" x14ac:dyDescent="0.7">
      <c r="A139" s="49"/>
      <c r="B139" s="49"/>
      <c r="C139" s="49"/>
    </row>
  </sheetData>
  <mergeCells count="28">
    <mergeCell ref="A18:C18"/>
    <mergeCell ref="A19:B19"/>
    <mergeCell ref="A35:B35"/>
    <mergeCell ref="A112:B112"/>
    <mergeCell ref="A130:D130"/>
    <mergeCell ref="A126:D126"/>
    <mergeCell ref="A127:D127"/>
    <mergeCell ref="A129:D129"/>
    <mergeCell ref="A17:B17"/>
    <mergeCell ref="A10:C10"/>
    <mergeCell ref="A8:D8"/>
    <mergeCell ref="A9:D9"/>
    <mergeCell ref="A11:D11"/>
    <mergeCell ref="A12:D12"/>
    <mergeCell ref="D15:D16"/>
    <mergeCell ref="C15:C16"/>
    <mergeCell ref="A15:A16"/>
    <mergeCell ref="B15:B16"/>
    <mergeCell ref="A13:D13"/>
    <mergeCell ref="A14:D14"/>
    <mergeCell ref="A138:C138"/>
    <mergeCell ref="A139:C139"/>
    <mergeCell ref="A75:B75"/>
    <mergeCell ref="A103:B103"/>
    <mergeCell ref="A134:D134"/>
    <mergeCell ref="A131:D131"/>
    <mergeCell ref="A136:D136"/>
    <mergeCell ref="A137:D137"/>
  </mergeCells>
  <pageMargins left="0.35433070866141736" right="0.11811023622047245" top="0" bottom="0" header="0.31496062992125984" footer="0.31496062992125984"/>
  <pageSetup scale="25" orientation="portrait" r:id="rId1"/>
  <rowBreaks count="1" manualBreakCount="1">
    <brk id="71" max="3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PRESUPUESTO-2024</vt:lpstr>
      <vt:lpstr>'PRESUPUESTO-2024'!Área_de_impresión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2025-01-10T21:50:55Z</cp:lastPrinted>
  <dcterms:created xsi:type="dcterms:W3CDTF">2022-01-25T14:02:52Z</dcterms:created>
  <dcterms:modified xsi:type="dcterms:W3CDTF">2025-01-10T21:50:55Z</dcterms:modified>
</cp:coreProperties>
</file>