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.moran\OneDrive - INSTITUTO DE DESARROLLO Y CREDITO COOPERATIVO\Escritorio\2025\PORTAL TRANSPARENCIA-2025\NOVIEMBRE\"/>
    </mc:Choice>
  </mc:AlternateContent>
  <bookViews>
    <workbookView xWindow="0" yWindow="0" windowWidth="23040" windowHeight="9195"/>
  </bookViews>
  <sheets>
    <sheet name="PRESUPUESTO-2025" sheetId="4" r:id="rId1"/>
    <sheet name="PRESUPUESTO-2025 F-102" sheetId="5" state="hidden" r:id="rId2"/>
  </sheets>
  <definedNames>
    <definedName name="_xlnm.Print_Area" localSheetId="0">'PRESUPUESTO-2025'!$A$1:$C$127</definedName>
    <definedName name="_xlnm.Print_Area" localSheetId="1">'PRESUPUESTO-2025 F-102'!$A$1:$D$27</definedName>
    <definedName name="_xlnm.Print_Titles" localSheetId="0">'PRESUPUESTO-2025'!$1:$10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6" i="4" l="1"/>
  <c r="C116" i="4"/>
  <c r="B114" i="4"/>
  <c r="C114" i="4"/>
  <c r="C98" i="4"/>
  <c r="C65" i="4" l="1"/>
  <c r="B65" i="4"/>
  <c r="C12" i="4" l="1"/>
  <c r="C27" i="4" l="1"/>
  <c r="B98" i="4"/>
  <c r="B116" i="4" s="1"/>
  <c r="B27" i="4"/>
  <c r="B12" i="4"/>
  <c r="D22" i="5" l="1"/>
  <c r="C18" i="5"/>
  <c r="C26" i="5" s="1"/>
  <c r="C22" i="5" s="1"/>
  <c r="D18" i="5"/>
  <c r="D25" i="5" s="1"/>
  <c r="D32" i="5" l="1"/>
  <c r="D29" i="5"/>
</calcChain>
</file>

<file path=xl/sharedStrings.xml><?xml version="1.0" encoding="utf-8"?>
<sst xmlns="http://schemas.openxmlformats.org/spreadsheetml/2006/main" count="141" uniqueCount="132">
  <si>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</si>
  <si>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</si>
  <si>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</si>
  <si>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</si>
  <si>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</si>
  <si>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 xml:space="preserve">2- Gastos 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</si>
  <si>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</si>
  <si>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</si>
  <si>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</si>
  <si>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</si>
  <si>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</si>
  <si>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</si>
  <si>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</si>
  <si>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</si>
  <si>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</si>
  <si>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</si>
  <si>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</si>
  <si>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</si>
  <si>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</si>
  <si>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</si>
  <si>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</si>
  <si>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</si>
  <si>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</si>
  <si>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</si>
  <si>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</si>
  <si>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</si>
  <si>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</si>
  <si>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</si>
  <si>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</si>
  <si>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</si>
  <si>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</si>
  <si>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</si>
  <si>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</si>
  <si>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</si>
  <si>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</si>
  <si>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</si>
  <si>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</si>
  <si>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</si>
  <si>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2.6.1 MOBILIARIO Y EQUIPO</t>
  </si>
  <si>
    <t>2.6.1  EQUIPOS DE INFORMATICOS</t>
  </si>
  <si>
    <t>2.6.8.- PROGRAMAS INFORMATICOS</t>
  </si>
  <si>
    <t>2.2.1.- ENERGIA ELECTRICA</t>
  </si>
  <si>
    <t>2.2.5- ALQUILERES Y RENTAS</t>
  </si>
  <si>
    <t>TOTAL GENERAL</t>
  </si>
  <si>
    <t>FONDOS PROPIOS</t>
  </si>
  <si>
    <t>2.1.1- EMPLEADOS TEMPORALES</t>
  </si>
  <si>
    <t>2.2.3- VIATICOS  DENTRO  DEL PAIS DEL PAIS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</si>
  <si>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</si>
  <si>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</si>
  <si>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</si>
  <si>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</si>
  <si>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</si>
  <si>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</si>
  <si>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</si>
  <si>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</si>
  <si>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</si>
  <si>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</si>
  <si>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</si>
  <si>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2.1.2- COMPENSACION POR CUMPLIMIENTO DE INDICADORES DEL MAP</t>
  </si>
  <si>
    <t xml:space="preserve">2.6.1 ELECTRODOMESTICOS </t>
  </si>
  <si>
    <t>2.2.8- SERVICIOS DE CAPACITACION</t>
  </si>
  <si>
    <t>2.2.9- OTRAS CONTRATACIONES DE SERVICIOS (ALIMENTOS Y BEBIDAS)</t>
  </si>
  <si>
    <t>2.3.6 HERRAMIENTAS MENORES</t>
  </si>
  <si>
    <t>2.3.9.- REPUESTOS</t>
  </si>
  <si>
    <t>2.3.6- PRODUCTOS METALICOS</t>
  </si>
  <si>
    <t>FUENTE: SIGEF</t>
  </si>
  <si>
    <r>
      <rPr>
        <b/>
        <sz val="28"/>
        <color theme="1"/>
        <rFont val="Arial Black"/>
        <family val="2"/>
      </rPr>
      <t>PresupuestoAprobado:</t>
    </r>
    <r>
      <rPr>
        <b/>
        <sz val="28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</si>
  <si>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28"/>
        <color theme="1"/>
        <rFont val="Arial Black"/>
        <family val="2"/>
      </rPr>
      <t xml:space="preserve">Presupuesto Modificado: </t>
    </r>
    <r>
      <rPr>
        <b/>
        <sz val="28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</si>
  <si>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8"/>
        <color theme="1"/>
        <rFont val="Arial Black"/>
        <family val="2"/>
      </rPr>
      <t>Total Devengado:</t>
    </r>
    <r>
      <rPr>
        <b/>
        <sz val="28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</si>
  <si>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2.2.4-FLETE</t>
  </si>
  <si>
    <t>CUENTAS DE NOMINAS</t>
  </si>
  <si>
    <t>GASTOS FIJOS</t>
  </si>
  <si>
    <t>2.1.2 - SOBRESUELDOS (MILITARES)</t>
  </si>
  <si>
    <t>MONTO</t>
  </si>
  <si>
    <t>2.2.9- CATERING</t>
  </si>
  <si>
    <t>2.3.5.- LLANTAS Y NEUMATICOS</t>
  </si>
  <si>
    <t>2.3.9.-  ACCESORIOS</t>
  </si>
  <si>
    <t>2.6.5 SISTEMAS Y EQUIPOS DE CLIMATIZACION</t>
  </si>
  <si>
    <t>PRESUPUESTO 2025</t>
  </si>
  <si>
    <t>INSTITUTO DE DESARROLLO Y CREDITO COOPERATIVO</t>
  </si>
  <si>
    <t>2.1.-  REMUNERACIONES Y CONTRIBUCIONES TOTALES</t>
  </si>
  <si>
    <t>2.2  CONTRATACION DE SERVICIOS TOTALES</t>
  </si>
  <si>
    <t xml:space="preserve">2.3.MATERIALES Y SUMINISTROS  </t>
  </si>
  <si>
    <t>2.6.  BIENES MUEBLES E INTANGIBLES TOTALES</t>
  </si>
  <si>
    <t xml:space="preserve">DESCRIPCION </t>
  </si>
  <si>
    <t xml:space="preserve">2.1.1 - RENUMERACIONES </t>
  </si>
  <si>
    <t>2.2.2.- IMPRESION Y ROTULACION</t>
  </si>
  <si>
    <t>2.2.8 SERVICIOS DE INFORMATICA Y SISTEMAS PROFESIONALES</t>
  </si>
  <si>
    <t>2.2.8.-` OTROS SERVICIOS TECNICOS PROFESIONALES</t>
  </si>
  <si>
    <t>2.3.7  PINTURAS, LACAS, BARNICES, DILUYENTES Y ABSORBENTES PARA PINTURAS</t>
  </si>
  <si>
    <t>2.3.9 UTILES DE COMEDOR Y COCINA</t>
  </si>
  <si>
    <t xml:space="preserve">2.6.5- OTROS EQUIPOS </t>
  </si>
  <si>
    <t>2.3.2.-HILADOS, FIBRAS, TELAS Y UTILES DE COSTURA</t>
  </si>
  <si>
    <t>2.3.9-PRODUCTOS Y UTILES VARIOS N.I.P</t>
  </si>
  <si>
    <t>MODIFICACIONES</t>
  </si>
  <si>
    <t>Licda Bernarda Gómez</t>
  </si>
  <si>
    <t>DIRECTORA FINANCIERA</t>
  </si>
  <si>
    <t>PRESUPUESTO APROBADO</t>
  </si>
  <si>
    <t>2.2.7 MANTENIMIENTO Y REPARACIO DE MOBILIARIOS Y EQUIPOS DE OFICINA</t>
  </si>
  <si>
    <t>2.3.2.- ACABADOS TEXTILES</t>
  </si>
  <si>
    <t>2.3.6- PRODUCTOS DE CEMENTO</t>
  </si>
  <si>
    <t>2.3.9- UTILES MENORES MEDICO,QUIRURGICOS O DE LABORATORIO</t>
  </si>
  <si>
    <t>2.3.7- OTROS PRODUCTOS QUIMICOS Y CONEXOS</t>
  </si>
  <si>
    <t>2.6.2- EQUIPOS Y APARATOS AUDIOVISUALES</t>
  </si>
  <si>
    <t>2.3.4.-PRODUCTOS MEDICINALES PARA USO HUMANO</t>
  </si>
  <si>
    <t>2.6.5.- EQUIPOS DE CLIMATIZACION</t>
  </si>
  <si>
    <t>2.2.5.-OTROS ALQUILERES Y ARRENDAMIENTOS POR DERECHO DE USOS</t>
  </si>
  <si>
    <t>2.2.7.- MANTENIMIENTO Y REPARACION DE EQUIPOS INDUSTRIALES  Y PRODUCCION</t>
  </si>
  <si>
    <t>2.3.9-PRODUCTOS Y UTILES DE DEFENSA Y SEGURIDAD</t>
  </si>
  <si>
    <t>2.3.9-PRODUCTOS Y UTILES DIVERSOS</t>
  </si>
  <si>
    <t>2.3.9- UTILES DESTINADOS A ACTIVIDADES DEPORTIVAS, CULTURALES Y RECREATIVAS</t>
  </si>
  <si>
    <t>2.6.9-ANTIGUEDADES, BIENES ARTISTICOS Y OTROS OBJETOS DE ARTE</t>
  </si>
  <si>
    <t>2.2.5.-HOSPEDAJE</t>
  </si>
  <si>
    <t>2.2.5.-ALQUILER DE EQUIPO DE OFICINA Y MUEBLES</t>
  </si>
  <si>
    <t>2.3.1- PRODUCTOS AGROFORESTALES</t>
  </si>
  <si>
    <t>2.6.5- EQUIPOS DE COMUNICACION, TELECOMUNICACIONES Y SEÑALAMIENTOS</t>
  </si>
  <si>
    <t>2.3.7.- ACEITES</t>
  </si>
  <si>
    <r>
      <rPr>
        <b/>
        <sz val="22"/>
        <color theme="1"/>
        <rFont val="Arial Black"/>
        <family val="2"/>
      </rPr>
      <t>Presupuesto Aprobado:</t>
    </r>
    <r>
      <rPr>
        <b/>
        <sz val="22"/>
        <color theme="1"/>
        <rFont val="Arial"/>
        <family val="2"/>
      </rPr>
      <t xml:space="preserve"> se refiere al presupuesto aprobado en la Ley de Presupuesto General del Estado</t>
    </r>
  </si>
  <si>
    <r>
      <rPr>
        <b/>
        <sz val="22"/>
        <color theme="1"/>
        <rFont val="Arial Black"/>
        <family val="2"/>
      </rPr>
      <t xml:space="preserve">Presupuesto Modificado: </t>
    </r>
    <r>
      <rPr>
        <b/>
        <sz val="22"/>
        <color theme="1"/>
        <rFont val="Arial"/>
        <family val="2"/>
      </rPr>
      <t>se refiere al presupuesto aprobado en caso de que el congreso nacional apruebe un presupuesto complementario</t>
    </r>
  </si>
  <si>
    <r>
      <rPr>
        <b/>
        <sz val="22"/>
        <color theme="1"/>
        <rFont val="Arial Black"/>
        <family val="2"/>
      </rPr>
      <t>Total Devengado:</t>
    </r>
    <r>
      <rPr>
        <b/>
        <sz val="22"/>
        <color theme="1"/>
        <rFont val="Arial"/>
        <family val="2"/>
      </rPr>
      <t xml:space="preserve"> Son los recursos financieros que surgen con la obligacion de pago por la recepcion de conformidad de obras, bienes y servicios oportunamente contratados o en los casos de gastos sin contraprestacion, por haberse cumplido los requisitos administrativos dispuesto por el reglamento de la presente ley.</t>
    </r>
  </si>
  <si>
    <t>2.2.8 LIMPIEZA E HIGIENE</t>
  </si>
  <si>
    <t>2.2.9 OTRAS CONTRATACIONES DE SERVICIOS</t>
  </si>
  <si>
    <t>2.2.2.- PROMOCION Y PATROCINIO</t>
  </si>
  <si>
    <t>2.3.2.- PRENDAS Y ACCESORIOS DE VESTIR</t>
  </si>
  <si>
    <t>2.6.2.- CAMARAS  FOTOGRAFICAS Y DE VIDEO</t>
  </si>
  <si>
    <t>2.6.5.- EQUIPOS DE GENERACION ELECTRICA Y AFINES</t>
  </si>
  <si>
    <t>25.6.6.- EQUIPOS DE SEGURIDAD</t>
  </si>
  <si>
    <t>2.6.4.- AUTOMOVILES Y CAMIONES</t>
  </si>
  <si>
    <t>PRESUPUESTO AL  30 DE NOVIEMBRE 2025</t>
  </si>
  <si>
    <t>2.6.2.-MOBILIARIO Y EQUIPO EDUCACIONAL Y RECREATIVO</t>
  </si>
  <si>
    <t>2.7. OBRAS</t>
  </si>
  <si>
    <t>2.7.1-OBRAS EN EDIFICACIONES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</si>
</sst>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4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b/>
      <sz val="26"/>
      <color theme="1"/>
      <name val="Bodoni MT Black"/>
      <family val="1"/>
    </font>
    <font>
      <b/>
      <u val="doubleAccounting"/>
      <sz val="28"/>
      <color theme="1"/>
      <name val="Calisto MT"/>
      <family val="1"/>
    </font>
    <font>
      <b/>
      <sz val="22"/>
      <color theme="1"/>
      <name val="Calisto MT"/>
      <family val="1"/>
    </font>
    <font>
      <b/>
      <u/>
      <sz val="36"/>
      <color theme="1"/>
      <name val="Arial"/>
      <family val="2"/>
    </font>
    <font>
      <b/>
      <sz val="36"/>
      <color theme="1"/>
      <name val="Arial Black"/>
      <family val="2"/>
    </font>
    <font>
      <b/>
      <sz val="28"/>
      <color theme="1"/>
      <name val="Arial"/>
      <family val="2"/>
    </font>
    <font>
      <b/>
      <sz val="28"/>
      <color theme="1"/>
      <name val="Arial Black"/>
      <family val="2"/>
    </font>
    <font>
      <sz val="28"/>
      <color theme="1"/>
      <name val="Calibri"/>
      <family val="2"/>
      <scheme val="minor"/>
    </font>
    <font>
      <b/>
      <sz val="22"/>
      <color theme="1"/>
      <name val="Baskerville Old Face"/>
      <family val="1"/>
    </font>
    <font>
      <b/>
      <sz val="26"/>
      <color theme="1"/>
      <name val="Baskerville Old Face"/>
      <family val="1"/>
    </font>
    <font>
      <b/>
      <sz val="26"/>
      <color theme="1"/>
      <name val="Berlin Sans FB Demi"/>
      <family val="2"/>
    </font>
    <font>
      <b/>
      <sz val="26"/>
      <color theme="1"/>
      <name val="Calisto MT"/>
      <family val="1"/>
    </font>
    <font>
      <b/>
      <u/>
      <sz val="28"/>
      <color theme="1"/>
      <name val="Arial"/>
      <family val="2"/>
    </font>
    <font>
      <b/>
      <sz val="25"/>
      <color theme="1"/>
      <name val="Berlin Sans FB Demi"/>
      <family val="2"/>
    </font>
    <font>
      <sz val="25"/>
      <color theme="1"/>
      <name val="Calisto MT"/>
      <family val="1"/>
    </font>
    <font>
      <b/>
      <sz val="25"/>
      <color theme="1"/>
      <name val="Arial Black"/>
      <family val="2"/>
    </font>
    <font>
      <b/>
      <sz val="25"/>
      <color theme="1"/>
      <name val="Bodoni MT Black"/>
      <family val="1"/>
    </font>
    <font>
      <b/>
      <sz val="25"/>
      <color theme="1"/>
      <name val="Calisto MT"/>
      <family val="1"/>
    </font>
    <font>
      <b/>
      <sz val="25"/>
      <name val="Calisto MT"/>
      <family val="1"/>
    </font>
    <font>
      <sz val="25"/>
      <color theme="1"/>
      <name val="Bodoni MT Black"/>
      <family val="1"/>
    </font>
    <font>
      <b/>
      <u/>
      <sz val="25"/>
      <color theme="1"/>
      <name val="Arial"/>
      <family val="2"/>
    </font>
    <font>
      <b/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Arial Black"/>
      <family val="2"/>
    </font>
    <font>
      <b/>
      <sz val="22"/>
      <color theme="1"/>
      <name val="Arial"/>
      <family val="2"/>
    </font>
    <font>
      <b/>
      <sz val="36"/>
      <color theme="1"/>
      <name val="Berlin Sans FB"/>
      <family val="2"/>
    </font>
    <font>
      <b/>
      <sz val="28"/>
      <color theme="1"/>
      <name val="Berlin Sans FB"/>
      <family val="2"/>
    </font>
    <font>
      <b/>
      <sz val="26"/>
      <color theme="1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6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wrapText="1"/>
    </xf>
    <xf numFmtId="43" fontId="13" fillId="2" borderId="0" xfId="1" applyFont="1" applyFill="1" applyBorder="1" applyAlignment="1">
      <alignment vertical="center" wrapText="1"/>
    </xf>
    <xf numFmtId="0" fontId="3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43" fontId="6" fillId="2" borderId="0" xfId="1" applyFont="1" applyFill="1" applyBorder="1" applyAlignment="1">
      <alignment vertical="center" wrapText="1"/>
    </xf>
    <xf numFmtId="43" fontId="6" fillId="2" borderId="0" xfId="0" applyNumberFormat="1" applyFont="1" applyFill="1" applyBorder="1" applyAlignment="1">
      <alignment wrapText="1"/>
    </xf>
    <xf numFmtId="0" fontId="6" fillId="2" borderId="0" xfId="0" applyFont="1" applyFill="1" applyBorder="1"/>
    <xf numFmtId="0" fontId="7" fillId="2" borderId="0" xfId="0" applyFont="1" applyFill="1" applyBorder="1" applyAlignment="1">
      <alignment wrapText="1"/>
    </xf>
    <xf numFmtId="43" fontId="7" fillId="2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wrapText="1"/>
    </xf>
    <xf numFmtId="43" fontId="8" fillId="2" borderId="0" xfId="1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15" fillId="2" borderId="0" xfId="0" applyFont="1" applyFill="1" applyBorder="1" applyAlignment="1">
      <alignment wrapText="1"/>
    </xf>
    <xf numFmtId="43" fontId="14" fillId="2" borderId="0" xfId="1" applyFont="1" applyFill="1" applyBorder="1" applyAlignment="1">
      <alignment vertical="center" wrapText="1"/>
    </xf>
    <xf numFmtId="0" fontId="4" fillId="2" borderId="0" xfId="0" applyFont="1" applyFill="1" applyBorder="1" applyAlignment="1">
      <alignment wrapText="1"/>
    </xf>
    <xf numFmtId="43" fontId="5" fillId="2" borderId="0" xfId="1" applyFont="1" applyFill="1" applyBorder="1" applyAlignment="1">
      <alignment vertical="center" wrapText="1"/>
    </xf>
    <xf numFmtId="0" fontId="11" fillId="2" borderId="0" xfId="0" applyFont="1" applyFill="1" applyBorder="1" applyAlignment="1">
      <alignment wrapText="1"/>
    </xf>
    <xf numFmtId="43" fontId="3" fillId="2" borderId="0" xfId="1" applyFont="1" applyFill="1" applyBorder="1" applyAlignment="1">
      <alignment vertical="center" wrapText="1"/>
    </xf>
    <xf numFmtId="43" fontId="21" fillId="2" borderId="0" xfId="1" applyFont="1" applyFill="1" applyBorder="1" applyAlignment="1">
      <alignment vertical="center" wrapText="1"/>
    </xf>
    <xf numFmtId="43" fontId="7" fillId="2" borderId="1" xfId="1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43" fontId="6" fillId="2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wrapText="1"/>
    </xf>
    <xf numFmtId="0" fontId="9" fillId="4" borderId="0" xfId="0" applyFont="1" applyFill="1" applyBorder="1" applyAlignment="1">
      <alignment wrapText="1"/>
    </xf>
    <xf numFmtId="0" fontId="9" fillId="3" borderId="0" xfId="0" applyFont="1" applyFill="1" applyBorder="1" applyAlignment="1">
      <alignment wrapText="1"/>
    </xf>
    <xf numFmtId="43" fontId="22" fillId="2" borderId="0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wrapText="1"/>
    </xf>
    <xf numFmtId="43" fontId="7" fillId="5" borderId="1" xfId="1" applyFont="1" applyFill="1" applyBorder="1" applyAlignment="1">
      <alignment vertical="center" wrapText="1"/>
    </xf>
    <xf numFmtId="0" fontId="6" fillId="2" borderId="0" xfId="0" applyFont="1" applyFill="1" applyBorder="1" applyAlignment="1"/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wrapText="1"/>
    </xf>
    <xf numFmtId="43" fontId="3" fillId="2" borderId="0" xfId="1" applyFont="1" applyFill="1" applyBorder="1" applyAlignment="1">
      <alignment wrapText="1"/>
    </xf>
    <xf numFmtId="0" fontId="24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 wrapText="1"/>
    </xf>
    <xf numFmtId="0" fontId="27" fillId="2" borderId="0" xfId="0" applyFont="1" applyFill="1" applyBorder="1" applyAlignment="1">
      <alignment wrapText="1"/>
    </xf>
    <xf numFmtId="0" fontId="28" fillId="6" borderId="4" xfId="0" applyFont="1" applyFill="1" applyBorder="1" applyAlignment="1">
      <alignment horizontal="center"/>
    </xf>
    <xf numFmtId="0" fontId="28" fillId="6" borderId="5" xfId="0" applyFont="1" applyFill="1" applyBorder="1" applyAlignment="1">
      <alignment horizontal="center" wrapText="1"/>
    </xf>
    <xf numFmtId="0" fontId="26" fillId="6" borderId="6" xfId="0" applyFont="1" applyFill="1" applyBorder="1" applyAlignment="1">
      <alignment horizontal="left" wrapText="1"/>
    </xf>
    <xf numFmtId="43" fontId="29" fillId="6" borderId="7" xfId="1" applyFont="1" applyFill="1" applyBorder="1" applyAlignment="1">
      <alignment vertical="center" wrapText="1"/>
    </xf>
    <xf numFmtId="43" fontId="30" fillId="2" borderId="0" xfId="0" applyNumberFormat="1" applyFont="1" applyFill="1" applyBorder="1" applyAlignment="1">
      <alignment wrapText="1"/>
    </xf>
    <xf numFmtId="0" fontId="30" fillId="2" borderId="0" xfId="0" applyFont="1" applyFill="1" applyBorder="1" applyAlignment="1">
      <alignment wrapText="1"/>
    </xf>
    <xf numFmtId="0" fontId="30" fillId="2" borderId="3" xfId="0" applyFont="1" applyFill="1" applyBorder="1" applyAlignment="1">
      <alignment wrapText="1"/>
    </xf>
    <xf numFmtId="43" fontId="30" fillId="2" borderId="3" xfId="1" applyFont="1" applyFill="1" applyBorder="1" applyAlignment="1">
      <alignment vertical="center" wrapText="1"/>
    </xf>
    <xf numFmtId="0" fontId="30" fillId="2" borderId="1" xfId="0" applyFont="1" applyFill="1" applyBorder="1" applyAlignment="1">
      <alignment wrapText="1"/>
    </xf>
    <xf numFmtId="43" fontId="31" fillId="2" borderId="1" xfId="1" applyFont="1" applyFill="1" applyBorder="1" applyAlignment="1">
      <alignment vertical="center" wrapText="1"/>
    </xf>
    <xf numFmtId="43" fontId="30" fillId="2" borderId="1" xfId="1" applyFont="1" applyFill="1" applyBorder="1" applyAlignment="1">
      <alignment vertical="center" wrapText="1"/>
    </xf>
    <xf numFmtId="0" fontId="30" fillId="2" borderId="8" xfId="0" applyFont="1" applyFill="1" applyBorder="1" applyAlignment="1">
      <alignment wrapText="1"/>
    </xf>
    <xf numFmtId="39" fontId="30" fillId="2" borderId="8" xfId="1" applyNumberFormat="1" applyFont="1" applyFill="1" applyBorder="1" applyAlignment="1">
      <alignment wrapText="1"/>
    </xf>
    <xf numFmtId="0" fontId="26" fillId="6" borderId="2" xfId="0" applyFont="1" applyFill="1" applyBorder="1" applyAlignment="1">
      <alignment horizontal="left" wrapText="1"/>
    </xf>
    <xf numFmtId="43" fontId="29" fillId="6" borderId="9" xfId="1" applyFont="1" applyFill="1" applyBorder="1" applyAlignment="1">
      <alignment vertical="center" wrapText="1"/>
    </xf>
    <xf numFmtId="39" fontId="30" fillId="2" borderId="3" xfId="1" applyNumberFormat="1" applyFont="1" applyFill="1" applyBorder="1" applyAlignment="1">
      <alignment wrapText="1"/>
    </xf>
    <xf numFmtId="39" fontId="30" fillId="2" borderId="1" xfId="1" applyNumberFormat="1" applyFont="1" applyFill="1" applyBorder="1" applyAlignment="1">
      <alignment wrapText="1"/>
    </xf>
    <xf numFmtId="0" fontId="30" fillId="2" borderId="1" xfId="0" applyFont="1" applyFill="1" applyBorder="1" applyAlignment="1">
      <alignment vertical="center" wrapText="1"/>
    </xf>
    <xf numFmtId="43" fontId="31" fillId="2" borderId="3" xfId="1" applyFont="1" applyFill="1" applyBorder="1" applyAlignment="1">
      <alignment vertical="center" wrapText="1"/>
    </xf>
    <xf numFmtId="43" fontId="30" fillId="2" borderId="1" xfId="1" applyFont="1" applyFill="1" applyBorder="1" applyAlignment="1">
      <alignment vertical="center"/>
    </xf>
    <xf numFmtId="43" fontId="30" fillId="2" borderId="8" xfId="1" applyFont="1" applyFill="1" applyBorder="1" applyAlignment="1">
      <alignment vertical="center"/>
    </xf>
    <xf numFmtId="0" fontId="29" fillId="2" borderId="1" xfId="0" applyFont="1" applyFill="1" applyBorder="1" applyAlignment="1">
      <alignment horizontal="center" wrapText="1"/>
    </xf>
    <xf numFmtId="43" fontId="32" fillId="2" borderId="1" xfId="1" applyFont="1" applyFill="1" applyBorder="1" applyAlignment="1">
      <alignment vertical="center" wrapText="1"/>
    </xf>
    <xf numFmtId="0" fontId="29" fillId="2" borderId="0" xfId="0" applyFont="1" applyFill="1" applyBorder="1" applyAlignment="1">
      <alignment horizontal="center" wrapText="1"/>
    </xf>
    <xf numFmtId="43" fontId="32" fillId="2" borderId="0" xfId="1" applyFont="1" applyFill="1" applyBorder="1" applyAlignment="1">
      <alignment vertical="center" wrapText="1"/>
    </xf>
    <xf numFmtId="0" fontId="29" fillId="2" borderId="0" xfId="0" applyFont="1" applyFill="1" applyBorder="1" applyAlignment="1">
      <alignment wrapText="1"/>
    </xf>
    <xf numFmtId="39" fontId="30" fillId="2" borderId="0" xfId="1" applyNumberFormat="1" applyFont="1" applyFill="1" applyBorder="1" applyAlignment="1">
      <alignment wrapText="1"/>
    </xf>
    <xf numFmtId="0" fontId="30" fillId="4" borderId="0" xfId="0" applyFont="1" applyFill="1" applyBorder="1" applyAlignment="1">
      <alignment wrapText="1"/>
    </xf>
    <xf numFmtId="0" fontId="30" fillId="3" borderId="0" xfId="0" applyFont="1" applyFill="1" applyBorder="1" applyAlignment="1">
      <alignment wrapText="1"/>
    </xf>
    <xf numFmtId="0" fontId="30" fillId="2" borderId="0" xfId="0" applyFont="1" applyFill="1" applyBorder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35" fillId="0" borderId="0" xfId="0" applyFont="1" applyBorder="1" applyAlignment="1">
      <alignment wrapText="1"/>
    </xf>
    <xf numFmtId="0" fontId="30" fillId="2" borderId="0" xfId="0" applyFont="1" applyFill="1" applyBorder="1" applyAlignment="1">
      <alignment horizontal="center" wrapText="1"/>
    </xf>
    <xf numFmtId="0" fontId="33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wrapText="1"/>
    </xf>
    <xf numFmtId="39" fontId="27" fillId="2" borderId="0" xfId="1" applyNumberFormat="1" applyFont="1" applyFill="1" applyBorder="1" applyAlignment="1">
      <alignment wrapText="1"/>
    </xf>
    <xf numFmtId="43" fontId="30" fillId="2" borderId="0" xfId="1" applyFont="1" applyFill="1" applyBorder="1" applyAlignment="1">
      <alignment wrapText="1"/>
    </xf>
    <xf numFmtId="4" fontId="36" fillId="2" borderId="0" xfId="0" applyNumberFormat="1" applyFont="1" applyFill="1" applyBorder="1" applyAlignment="1">
      <alignment horizontal="center" wrapText="1"/>
    </xf>
    <xf numFmtId="0" fontId="35" fillId="2" borderId="0" xfId="0" applyFont="1" applyFill="1" applyBorder="1" applyAlignment="1">
      <alignment wrapText="1"/>
    </xf>
    <xf numFmtId="0" fontId="36" fillId="2" borderId="0" xfId="0" applyFont="1" applyFill="1" applyBorder="1" applyAlignment="1">
      <alignment horizontal="center" wrapText="1"/>
    </xf>
    <xf numFmtId="0" fontId="26" fillId="6" borderId="1" xfId="0" applyFont="1" applyFill="1" applyBorder="1" applyAlignment="1">
      <alignment horizontal="left" wrapText="1"/>
    </xf>
    <xf numFmtId="43" fontId="29" fillId="6" borderId="1" xfId="1" applyFont="1" applyFill="1" applyBorder="1" applyAlignment="1">
      <alignment vertical="center" wrapText="1"/>
    </xf>
    <xf numFmtId="0" fontId="26" fillId="6" borderId="10" xfId="0" applyFont="1" applyFill="1" applyBorder="1" applyAlignment="1">
      <alignment horizontal="left" wrapText="1"/>
    </xf>
    <xf numFmtId="43" fontId="29" fillId="6" borderId="11" xfId="1" applyFont="1" applyFill="1" applyBorder="1" applyAlignment="1">
      <alignment vertical="center" wrapText="1"/>
    </xf>
    <xf numFmtId="0" fontId="37" fillId="0" borderId="0" xfId="0" applyFont="1" applyAlignment="1">
      <alignment wrapText="1"/>
    </xf>
    <xf numFmtId="4" fontId="37" fillId="2" borderId="0" xfId="0" applyNumberFormat="1" applyFont="1" applyFill="1"/>
    <xf numFmtId="0" fontId="37" fillId="0" borderId="0" xfId="0" applyFont="1"/>
    <xf numFmtId="43" fontId="37" fillId="0" borderId="0" xfId="1" applyFont="1"/>
    <xf numFmtId="43" fontId="37" fillId="0" borderId="0" xfId="0" applyNumberFormat="1" applyFont="1" applyAlignment="1">
      <alignment wrapText="1"/>
    </xf>
    <xf numFmtId="0" fontId="39" fillId="0" borderId="0" xfId="0" applyFont="1" applyAlignment="1">
      <alignment horizontal="left" wrapText="1"/>
    </xf>
    <xf numFmtId="0" fontId="39" fillId="0" borderId="0" xfId="0" applyFont="1" applyAlignment="1">
      <alignment wrapText="1"/>
    </xf>
    <xf numFmtId="0" fontId="40" fillId="2" borderId="0" xfId="0" applyFont="1" applyFill="1" applyBorder="1" applyAlignment="1">
      <alignment horizontal="center" wrapText="1"/>
    </xf>
    <xf numFmtId="0" fontId="42" fillId="0" borderId="0" xfId="0" applyFont="1" applyAlignment="1">
      <alignment wrapText="1"/>
    </xf>
    <xf numFmtId="0" fontId="29" fillId="2" borderId="8" xfId="0" applyFont="1" applyFill="1" applyBorder="1" applyAlignment="1">
      <alignment wrapText="1"/>
    </xf>
    <xf numFmtId="43" fontId="29" fillId="2" borderId="8" xfId="1" applyFont="1" applyFill="1" applyBorder="1" applyAlignment="1">
      <alignment vertical="center"/>
    </xf>
    <xf numFmtId="0" fontId="28" fillId="0" borderId="0" xfId="0" applyFont="1" applyAlignment="1">
      <alignment horizontal="center"/>
    </xf>
    <xf numFmtId="0" fontId="39" fillId="0" borderId="0" xfId="0" applyFont="1" applyAlignment="1">
      <alignment horizontal="left" wrapText="1"/>
    </xf>
    <xf numFmtId="0" fontId="39" fillId="0" borderId="0" xfId="0" applyFont="1" applyAlignment="1">
      <alignment wrapText="1"/>
    </xf>
    <xf numFmtId="0" fontId="2" fillId="2" borderId="0" xfId="0" applyFont="1" applyFill="1" applyBorder="1" applyAlignment="1">
      <alignment horizontal="center" wrapText="1"/>
    </xf>
    <xf numFmtId="0" fontId="25" fillId="0" borderId="0" xfId="0" applyFont="1" applyAlignment="1">
      <alignment horizontal="center" wrapText="1"/>
    </xf>
    <xf numFmtId="0" fontId="41" fillId="2" borderId="0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4" fontId="10" fillId="2" borderId="0" xfId="0" applyNumberFormat="1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8" fillId="0" borderId="0" xfId="0" applyFont="1" applyBorder="1" applyAlignment="1">
      <alignment horizontal="left" wrapText="1"/>
    </xf>
    <xf numFmtId="0" fontId="12" fillId="2" borderId="0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5361562</xdr:colOff>
      <xdr:row>0</xdr:row>
      <xdr:rowOff>217237</xdr:rowOff>
    </xdr:from>
    <xdr:to>
      <xdr:col>1</xdr:col>
      <xdr:colOff>1005285</xdr:colOff>
      <xdr:row>6</xdr:row>
      <xdr:rowOff>149033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1562" y="217237"/>
          <a:ext cx="3731618" cy="2338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2508609</xdr:colOff>
      <xdr:row>0</xdr:row>
      <xdr:rowOff>349666</xdr:rowOff>
    </xdr:from>
    <xdr:to>
      <xdr:col>1</xdr:col>
      <xdr:colOff>8247843</xdr:colOff>
      <xdr:row>7</xdr:row>
      <xdr:rowOff>85033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4968" y="349666"/>
          <a:ext cx="5739234" cy="2779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152"/>
  <sheetViews>
    <sheetView tabSelected="1" view="pageBreakPreview" topLeftCell="A112" zoomScale="57" zoomScaleNormal="44" zoomScaleSheetLayoutView="57" workbookViewId="0">
      <selection activeCell="D65" sqref="D65"/>
    </sheetView>
  </sheetViews>
  <sheetFormatPr baseColWidth="10" defaultColWidth="11" defaultRowHeight="31.5" x14ac:dyDescent="0.45"/>
  <cols>
    <col min="1" max="1" width="121.28515625" style="46" customWidth="1"/>
    <col min="2" max="2" width="49.85546875" style="82" customWidth="1"/>
    <col min="3" max="3" width="51.28515625" style="82" customWidth="1"/>
    <col min="4" max="4" width="44.85546875" style="46" customWidth="1"/>
    <col min="5" max="11" width="35.7109375" style="46" customWidth="1"/>
    <col min="12" max="16384" width="11" style="46"/>
  </cols>
  <sheetData>
    <row r="7" spans="1:4" ht="44.25" x14ac:dyDescent="0.55000000000000004">
      <c r="A7" s="105" t="s">
        <v>79</v>
      </c>
      <c r="B7" s="105"/>
      <c r="C7" s="105"/>
    </row>
    <row r="8" spans="1:4" ht="44.25" x14ac:dyDescent="0.55000000000000004">
      <c r="A8" s="105" t="s">
        <v>1</v>
      </c>
      <c r="B8" s="105"/>
      <c r="C8" s="105"/>
    </row>
    <row r="9" spans="1:4" ht="40.5" x14ac:dyDescent="0.75">
      <c r="A9" s="107" t="s">
        <v>128</v>
      </c>
      <c r="B9" s="107"/>
      <c r="C9" s="107"/>
    </row>
    <row r="10" spans="1:4" ht="52.5" thickBot="1" x14ac:dyDescent="1">
      <c r="A10" s="98"/>
      <c r="B10" s="98"/>
      <c r="C10" s="98"/>
    </row>
    <row r="11" spans="1:4" ht="75" x14ac:dyDescent="0.7">
      <c r="A11" s="47" t="s">
        <v>84</v>
      </c>
      <c r="B11" s="48" t="s">
        <v>97</v>
      </c>
      <c r="C11" s="48" t="s">
        <v>94</v>
      </c>
    </row>
    <row r="12" spans="1:4" s="52" customFormat="1" ht="62.25" thickBot="1" x14ac:dyDescent="0.45">
      <c r="A12" s="49" t="s">
        <v>80</v>
      </c>
      <c r="B12" s="50">
        <f>SUM(B13:B25)</f>
        <v>267886394</v>
      </c>
      <c r="C12" s="50">
        <f>SUM(C13:C25)</f>
        <v>7092915</v>
      </c>
      <c r="D12" s="51"/>
    </row>
    <row r="13" spans="1:4" s="52" customFormat="1" ht="30.75" x14ac:dyDescent="0.4">
      <c r="A13" s="53" t="s">
        <v>85</v>
      </c>
      <c r="B13" s="54">
        <v>115972500</v>
      </c>
      <c r="C13" s="54"/>
      <c r="D13" s="51"/>
    </row>
    <row r="14" spans="1:4" s="52" customFormat="1" ht="30.75" x14ac:dyDescent="0.4">
      <c r="A14" s="55" t="s">
        <v>45</v>
      </c>
      <c r="B14" s="56">
        <v>80463600</v>
      </c>
      <c r="C14" s="56">
        <v>152500</v>
      </c>
    </row>
    <row r="15" spans="1:4" s="52" customFormat="1" ht="30.75" x14ac:dyDescent="0.4">
      <c r="A15" s="55" t="s">
        <v>54</v>
      </c>
      <c r="B15" s="57">
        <v>300000</v>
      </c>
      <c r="C15" s="57">
        <v>0</v>
      </c>
    </row>
    <row r="16" spans="1:4" s="52" customFormat="1" ht="61.5" x14ac:dyDescent="0.4">
      <c r="A16" s="55" t="s">
        <v>6</v>
      </c>
      <c r="B16" s="57">
        <v>720000</v>
      </c>
      <c r="C16" s="57">
        <v>180500</v>
      </c>
    </row>
    <row r="17" spans="1:4" s="52" customFormat="1" ht="30.75" x14ac:dyDescent="0.4">
      <c r="A17" s="55" t="s">
        <v>7</v>
      </c>
      <c r="B17" s="57">
        <v>16750000</v>
      </c>
      <c r="C17" s="57">
        <v>140000</v>
      </c>
    </row>
    <row r="18" spans="1:4" s="52" customFormat="1" ht="30.75" x14ac:dyDescent="0.4">
      <c r="A18" s="55" t="s">
        <v>8</v>
      </c>
      <c r="B18" s="57">
        <v>1000000</v>
      </c>
      <c r="C18" s="57">
        <v>2506230</v>
      </c>
    </row>
    <row r="19" spans="1:4" s="52" customFormat="1" ht="61.5" x14ac:dyDescent="0.4">
      <c r="A19" s="55" t="s">
        <v>9</v>
      </c>
      <c r="B19" s="57">
        <v>1000000</v>
      </c>
      <c r="C19" s="57">
        <v>3797975</v>
      </c>
    </row>
    <row r="20" spans="1:4" s="52" customFormat="1" ht="30.75" x14ac:dyDescent="0.4">
      <c r="A20" s="55" t="s">
        <v>72</v>
      </c>
      <c r="B20" s="57">
        <v>3960294</v>
      </c>
      <c r="C20" s="57">
        <v>1475710</v>
      </c>
    </row>
    <row r="21" spans="1:4" s="52" customFormat="1" ht="61.5" x14ac:dyDescent="0.4">
      <c r="A21" s="55" t="s">
        <v>58</v>
      </c>
      <c r="B21" s="57">
        <v>16750000</v>
      </c>
      <c r="C21" s="57"/>
    </row>
    <row r="22" spans="1:4" s="52" customFormat="1" ht="30.75" x14ac:dyDescent="0.4">
      <c r="A22" s="55" t="s">
        <v>10</v>
      </c>
      <c r="B22" s="57">
        <v>50000</v>
      </c>
      <c r="C22" s="57">
        <v>0</v>
      </c>
    </row>
    <row r="23" spans="1:4" s="52" customFormat="1" ht="61.5" x14ac:dyDescent="0.4">
      <c r="A23" s="55" t="s">
        <v>55</v>
      </c>
      <c r="B23" s="57">
        <v>14159546</v>
      </c>
      <c r="C23" s="57">
        <v>-480000</v>
      </c>
    </row>
    <row r="24" spans="1:4" s="52" customFormat="1" ht="61.5" x14ac:dyDescent="0.4">
      <c r="A24" s="55" t="s">
        <v>56</v>
      </c>
      <c r="B24" s="57">
        <v>14159614</v>
      </c>
      <c r="C24" s="57">
        <v>-330000</v>
      </c>
    </row>
    <row r="25" spans="1:4" s="52" customFormat="1" ht="61.5" x14ac:dyDescent="0.4">
      <c r="A25" s="55" t="s">
        <v>57</v>
      </c>
      <c r="B25" s="57">
        <v>2600840</v>
      </c>
      <c r="C25" s="57">
        <v>-350000</v>
      </c>
    </row>
    <row r="26" spans="1:4" s="52" customFormat="1" thickBot="1" x14ac:dyDescent="0.45">
      <c r="A26" s="58"/>
      <c r="B26" s="59"/>
      <c r="C26" s="59"/>
    </row>
    <row r="27" spans="1:4" s="52" customFormat="1" ht="32.25" thickBot="1" x14ac:dyDescent="0.45">
      <c r="A27" s="60" t="s">
        <v>81</v>
      </c>
      <c r="B27" s="61">
        <f>SUM(B28:B64)</f>
        <v>47403392</v>
      </c>
      <c r="C27" s="61">
        <f>SUM(C28:C64)</f>
        <v>4535093.540000001</v>
      </c>
      <c r="D27" s="51"/>
    </row>
    <row r="28" spans="1:4" s="52" customFormat="1" ht="30.75" x14ac:dyDescent="0.4">
      <c r="A28" s="53" t="s">
        <v>12</v>
      </c>
      <c r="B28" s="62">
        <v>2300000</v>
      </c>
      <c r="C28" s="62">
        <v>-100000</v>
      </c>
    </row>
    <row r="29" spans="1:4" s="52" customFormat="1" ht="30.75" x14ac:dyDescent="0.4">
      <c r="A29" s="55" t="s">
        <v>13</v>
      </c>
      <c r="B29" s="63">
        <v>3100000</v>
      </c>
      <c r="C29" s="63">
        <v>600000</v>
      </c>
    </row>
    <row r="30" spans="1:4" s="52" customFormat="1" ht="30.75" x14ac:dyDescent="0.4">
      <c r="A30" s="55" t="s">
        <v>41</v>
      </c>
      <c r="B30" s="63">
        <v>5400000</v>
      </c>
      <c r="C30" s="63">
        <v>-100000</v>
      </c>
    </row>
    <row r="31" spans="1:4" s="52" customFormat="1" ht="30.75" x14ac:dyDescent="0.4">
      <c r="A31" s="55" t="s">
        <v>14</v>
      </c>
      <c r="B31" s="63">
        <v>75000</v>
      </c>
      <c r="C31" s="63">
        <v>-10000</v>
      </c>
    </row>
    <row r="32" spans="1:4" s="52" customFormat="1" ht="30.75" x14ac:dyDescent="0.4">
      <c r="A32" s="55" t="s">
        <v>15</v>
      </c>
      <c r="B32" s="57">
        <v>200000</v>
      </c>
      <c r="C32" s="57">
        <v>0</v>
      </c>
    </row>
    <row r="33" spans="1:3" s="52" customFormat="1" ht="30.75" x14ac:dyDescent="0.4">
      <c r="A33" s="55" t="s">
        <v>16</v>
      </c>
      <c r="B33" s="57">
        <v>0</v>
      </c>
      <c r="C33" s="57">
        <v>2934180</v>
      </c>
    </row>
    <row r="34" spans="1:3" s="52" customFormat="1" ht="30.75" x14ac:dyDescent="0.4">
      <c r="A34" s="55" t="s">
        <v>86</v>
      </c>
      <c r="B34" s="57">
        <v>2532392</v>
      </c>
      <c r="C34" s="57">
        <v>-2132507</v>
      </c>
    </row>
    <row r="35" spans="1:3" s="52" customFormat="1" ht="30.75" x14ac:dyDescent="0.4">
      <c r="A35" s="55" t="s">
        <v>122</v>
      </c>
      <c r="B35" s="57"/>
      <c r="C35" s="57">
        <v>150000</v>
      </c>
    </row>
    <row r="36" spans="1:3" s="52" customFormat="1" ht="30.75" x14ac:dyDescent="0.4">
      <c r="A36" s="55" t="s">
        <v>46</v>
      </c>
      <c r="B36" s="57">
        <v>6000000</v>
      </c>
      <c r="C36" s="57">
        <v>-3540180</v>
      </c>
    </row>
    <row r="37" spans="1:3" s="52" customFormat="1" ht="30.75" x14ac:dyDescent="0.4">
      <c r="A37" s="55" t="s">
        <v>17</v>
      </c>
      <c r="B37" s="57">
        <v>800000</v>
      </c>
      <c r="C37" s="57">
        <v>-800000</v>
      </c>
    </row>
    <row r="38" spans="1:3" s="52" customFormat="1" ht="30.75" x14ac:dyDescent="0.4">
      <c r="A38" s="55" t="s">
        <v>69</v>
      </c>
      <c r="B38" s="57">
        <v>236000</v>
      </c>
      <c r="C38" s="57">
        <v>0</v>
      </c>
    </row>
    <row r="39" spans="1:3" s="52" customFormat="1" ht="30.75" x14ac:dyDescent="0.4">
      <c r="A39" s="55" t="s">
        <v>53</v>
      </c>
      <c r="B39" s="56">
        <v>350000</v>
      </c>
      <c r="C39" s="56">
        <v>248000</v>
      </c>
    </row>
    <row r="40" spans="1:3" s="52" customFormat="1" ht="30.75" x14ac:dyDescent="0.4">
      <c r="A40" s="55" t="s">
        <v>42</v>
      </c>
      <c r="B40" s="56">
        <v>5600000</v>
      </c>
      <c r="C40" s="56">
        <v>2949560</v>
      </c>
    </row>
    <row r="41" spans="1:3" s="52" customFormat="1" ht="30.75" x14ac:dyDescent="0.4">
      <c r="A41" s="55" t="s">
        <v>112</v>
      </c>
      <c r="B41" s="56">
        <v>0</v>
      </c>
      <c r="C41" s="56">
        <v>0</v>
      </c>
    </row>
    <row r="42" spans="1:3" s="52" customFormat="1" ht="61.5" x14ac:dyDescent="0.4">
      <c r="A42" s="55" t="s">
        <v>113</v>
      </c>
      <c r="B42" s="56">
        <v>0</v>
      </c>
      <c r="C42" s="56">
        <v>212400</v>
      </c>
    </row>
    <row r="43" spans="1:3" s="52" customFormat="1" ht="61.5" x14ac:dyDescent="0.4">
      <c r="A43" s="53" t="s">
        <v>106</v>
      </c>
      <c r="B43" s="65">
        <v>0</v>
      </c>
      <c r="C43" s="65">
        <v>741000</v>
      </c>
    </row>
    <row r="44" spans="1:3" s="52" customFormat="1" ht="30.75" x14ac:dyDescent="0.4">
      <c r="A44" s="55" t="s">
        <v>18</v>
      </c>
      <c r="B44" s="56">
        <v>125000</v>
      </c>
      <c r="C44" s="56">
        <v>-125000</v>
      </c>
    </row>
    <row r="45" spans="1:3" s="52" customFormat="1" ht="30.75" x14ac:dyDescent="0.4">
      <c r="A45" s="55" t="s">
        <v>19</v>
      </c>
      <c r="B45" s="57">
        <v>1050000</v>
      </c>
      <c r="C45" s="57">
        <v>0</v>
      </c>
    </row>
    <row r="46" spans="1:3" s="52" customFormat="1" ht="30.75" x14ac:dyDescent="0.4">
      <c r="A46" s="55" t="s">
        <v>20</v>
      </c>
      <c r="B46" s="63">
        <v>1050000</v>
      </c>
      <c r="C46" s="63">
        <v>0</v>
      </c>
    </row>
    <row r="47" spans="1:3" s="52" customFormat="1" ht="30.75" x14ac:dyDescent="0.4">
      <c r="A47" s="55" t="s">
        <v>21</v>
      </c>
      <c r="B47" s="63">
        <v>1600000</v>
      </c>
      <c r="C47" s="63">
        <v>-200000</v>
      </c>
    </row>
    <row r="48" spans="1:3" s="52" customFormat="1" ht="106.5" customHeight="1" x14ac:dyDescent="0.4">
      <c r="A48" s="55" t="s">
        <v>22</v>
      </c>
      <c r="B48" s="56">
        <v>500000</v>
      </c>
      <c r="C48" s="56">
        <v>8979669.8000000007</v>
      </c>
    </row>
    <row r="49" spans="1:3" s="52" customFormat="1" ht="61.5" x14ac:dyDescent="0.4">
      <c r="A49" s="55" t="s">
        <v>98</v>
      </c>
      <c r="B49" s="56">
        <v>0</v>
      </c>
      <c r="C49" s="56">
        <v>246384</v>
      </c>
    </row>
    <row r="50" spans="1:3" s="52" customFormat="1" ht="92.25" x14ac:dyDescent="0.4">
      <c r="A50" s="55" t="s">
        <v>23</v>
      </c>
      <c r="B50" s="56">
        <v>1000000</v>
      </c>
      <c r="C50" s="56">
        <v>800000</v>
      </c>
    </row>
    <row r="51" spans="1:3" s="52" customFormat="1" ht="61.5" x14ac:dyDescent="0.4">
      <c r="A51" s="55" t="s">
        <v>107</v>
      </c>
      <c r="B51" s="56">
        <v>0</v>
      </c>
      <c r="C51" s="56">
        <v>310000</v>
      </c>
    </row>
    <row r="52" spans="1:3" s="52" customFormat="1" ht="61.5" x14ac:dyDescent="0.4">
      <c r="A52" s="55" t="s">
        <v>24</v>
      </c>
      <c r="B52" s="56">
        <v>500000</v>
      </c>
      <c r="C52" s="56">
        <v>-77384</v>
      </c>
    </row>
    <row r="53" spans="1:3" s="52" customFormat="1" ht="30.75" x14ac:dyDescent="0.4">
      <c r="A53" s="55" t="s">
        <v>25</v>
      </c>
      <c r="B53" s="63">
        <v>50000</v>
      </c>
      <c r="C53" s="63">
        <v>-50000</v>
      </c>
    </row>
    <row r="54" spans="1:3" s="52" customFormat="1" ht="30.75" x14ac:dyDescent="0.4">
      <c r="A54" s="55" t="s">
        <v>26</v>
      </c>
      <c r="B54" s="63">
        <v>500000</v>
      </c>
      <c r="C54" s="63">
        <v>220920</v>
      </c>
    </row>
    <row r="55" spans="1:3" s="52" customFormat="1" ht="30.75" x14ac:dyDescent="0.4">
      <c r="A55" s="55" t="s">
        <v>120</v>
      </c>
      <c r="B55" s="63"/>
      <c r="C55" s="63">
        <v>234000</v>
      </c>
    </row>
    <row r="56" spans="1:3" s="52" customFormat="1" ht="30.75" x14ac:dyDescent="0.4">
      <c r="A56" s="55" t="s">
        <v>27</v>
      </c>
      <c r="B56" s="63">
        <v>0</v>
      </c>
      <c r="C56" s="63">
        <v>1000000</v>
      </c>
    </row>
    <row r="57" spans="1:3" s="52" customFormat="1" ht="30.75" x14ac:dyDescent="0.4">
      <c r="A57" s="64" t="s">
        <v>28</v>
      </c>
      <c r="B57" s="57">
        <v>2000000</v>
      </c>
      <c r="C57" s="57">
        <v>-499970</v>
      </c>
    </row>
    <row r="58" spans="1:3" s="52" customFormat="1" ht="30.75" x14ac:dyDescent="0.4">
      <c r="A58" s="55" t="s">
        <v>29</v>
      </c>
      <c r="B58" s="57">
        <v>50000</v>
      </c>
      <c r="C58" s="57">
        <v>-50000</v>
      </c>
    </row>
    <row r="59" spans="1:3" s="52" customFormat="1" ht="30.75" x14ac:dyDescent="0.4">
      <c r="A59" s="55" t="s">
        <v>60</v>
      </c>
      <c r="B59" s="57">
        <v>500000</v>
      </c>
      <c r="C59" s="57">
        <v>-500000</v>
      </c>
    </row>
    <row r="60" spans="1:3" s="52" customFormat="1" ht="61.5" x14ac:dyDescent="0.4">
      <c r="A60" s="55" t="s">
        <v>87</v>
      </c>
      <c r="B60" s="57">
        <v>250000</v>
      </c>
      <c r="C60" s="57">
        <v>573282</v>
      </c>
    </row>
    <row r="61" spans="1:3" s="52" customFormat="1" ht="61.5" x14ac:dyDescent="0.4">
      <c r="A61" s="55" t="s">
        <v>88</v>
      </c>
      <c r="B61" s="57">
        <v>2535000</v>
      </c>
      <c r="C61" s="57">
        <v>-2050292</v>
      </c>
    </row>
    <row r="62" spans="1:3" s="52" customFormat="1" ht="30.75" x14ac:dyDescent="0.4">
      <c r="A62" s="55" t="s">
        <v>121</v>
      </c>
      <c r="B62" s="57"/>
      <c r="C62" s="57">
        <v>24780</v>
      </c>
    </row>
    <row r="63" spans="1:3" s="52" customFormat="1" ht="61.5" x14ac:dyDescent="0.4">
      <c r="A63" s="55" t="s">
        <v>61</v>
      </c>
      <c r="B63" s="63">
        <v>4100000</v>
      </c>
      <c r="C63" s="63">
        <v>-4099999.26</v>
      </c>
    </row>
    <row r="64" spans="1:3" s="52" customFormat="1" ht="30.75" x14ac:dyDescent="0.4">
      <c r="A64" s="55" t="s">
        <v>74</v>
      </c>
      <c r="B64" s="63">
        <v>5000000</v>
      </c>
      <c r="C64" s="63">
        <v>-1353750</v>
      </c>
    </row>
    <row r="65" spans="1:4" s="52" customFormat="1" x14ac:dyDescent="0.4">
      <c r="A65" s="87" t="s">
        <v>82</v>
      </c>
      <c r="B65" s="88">
        <f>SUM(B66:B95)</f>
        <v>12490000</v>
      </c>
      <c r="C65" s="88">
        <f>SUM(C66:C97)</f>
        <v>12323804.26</v>
      </c>
      <c r="D65" s="51"/>
    </row>
    <row r="66" spans="1:4" s="52" customFormat="1" ht="61.5" x14ac:dyDescent="0.4">
      <c r="A66" s="53" t="s">
        <v>31</v>
      </c>
      <c r="B66" s="62">
        <v>1000000</v>
      </c>
      <c r="C66" s="62">
        <v>263000</v>
      </c>
    </row>
    <row r="67" spans="1:4" s="52" customFormat="1" ht="30.75" x14ac:dyDescent="0.4">
      <c r="A67" s="53" t="s">
        <v>114</v>
      </c>
      <c r="B67" s="62">
        <v>100000</v>
      </c>
      <c r="C67" s="62">
        <v>-60000</v>
      </c>
    </row>
    <row r="68" spans="1:4" s="52" customFormat="1" ht="61.5" x14ac:dyDescent="0.4">
      <c r="A68" s="53" t="s">
        <v>92</v>
      </c>
      <c r="B68" s="62">
        <v>0</v>
      </c>
      <c r="C68" s="62">
        <v>87094</v>
      </c>
    </row>
    <row r="69" spans="1:4" s="52" customFormat="1" ht="30.75" x14ac:dyDescent="0.4">
      <c r="A69" s="53" t="s">
        <v>99</v>
      </c>
      <c r="B69" s="62">
        <v>0</v>
      </c>
      <c r="C69" s="62">
        <v>1115506</v>
      </c>
    </row>
    <row r="70" spans="1:4" s="52" customFormat="1" ht="30.75" x14ac:dyDescent="0.4">
      <c r="A70" s="53" t="s">
        <v>123</v>
      </c>
      <c r="B70" s="62"/>
      <c r="C70" s="62">
        <v>190000</v>
      </c>
    </row>
    <row r="71" spans="1:4" s="52" customFormat="1" ht="30.75" x14ac:dyDescent="0.4">
      <c r="A71" s="55" t="s">
        <v>49</v>
      </c>
      <c r="B71" s="56">
        <v>700000</v>
      </c>
      <c r="C71" s="56">
        <v>82720</v>
      </c>
    </row>
    <row r="72" spans="1:4" s="52" customFormat="1" ht="30.75" x14ac:dyDescent="0.4">
      <c r="A72" s="55" t="s">
        <v>48</v>
      </c>
      <c r="B72" s="57">
        <v>400000</v>
      </c>
      <c r="C72" s="57">
        <v>338300</v>
      </c>
    </row>
    <row r="73" spans="1:4" s="52" customFormat="1" ht="30.75" x14ac:dyDescent="0.4">
      <c r="A73" s="55" t="s">
        <v>32</v>
      </c>
      <c r="B73" s="63">
        <v>700000</v>
      </c>
      <c r="C73" s="63">
        <v>-90300</v>
      </c>
    </row>
    <row r="74" spans="1:4" s="52" customFormat="1" ht="30.75" x14ac:dyDescent="0.4">
      <c r="A74" s="55" t="s">
        <v>33</v>
      </c>
      <c r="B74" s="63">
        <v>10000</v>
      </c>
      <c r="C74" s="63">
        <v>0</v>
      </c>
    </row>
    <row r="75" spans="1:4" s="52" customFormat="1" ht="61.5" x14ac:dyDescent="0.4">
      <c r="A75" s="55" t="s">
        <v>104</v>
      </c>
      <c r="B75" s="63">
        <v>0</v>
      </c>
      <c r="C75" s="63">
        <v>21000</v>
      </c>
    </row>
    <row r="76" spans="1:4" s="52" customFormat="1" ht="30.75" x14ac:dyDescent="0.4">
      <c r="A76" s="55" t="s">
        <v>50</v>
      </c>
      <c r="B76" s="63">
        <v>30000</v>
      </c>
      <c r="C76" s="63">
        <v>0</v>
      </c>
    </row>
    <row r="77" spans="1:4" s="52" customFormat="1" ht="30.75" x14ac:dyDescent="0.4">
      <c r="A77" s="55" t="s">
        <v>75</v>
      </c>
      <c r="B77" s="63">
        <v>300000</v>
      </c>
      <c r="C77" s="63">
        <v>200000</v>
      </c>
    </row>
    <row r="78" spans="1:4" s="52" customFormat="1" ht="30.75" x14ac:dyDescent="0.4">
      <c r="A78" s="55" t="s">
        <v>100</v>
      </c>
      <c r="B78" s="63">
        <v>0</v>
      </c>
      <c r="C78" s="63">
        <v>55200</v>
      </c>
    </row>
    <row r="79" spans="1:4" s="52" customFormat="1" ht="30.75" x14ac:dyDescent="0.4">
      <c r="A79" s="55" t="s">
        <v>62</v>
      </c>
      <c r="B79" s="63">
        <v>20000</v>
      </c>
      <c r="C79" s="63">
        <v>42000</v>
      </c>
    </row>
    <row r="80" spans="1:4" s="52" customFormat="1" ht="30.75" x14ac:dyDescent="0.4">
      <c r="A80" s="55" t="s">
        <v>64</v>
      </c>
      <c r="B80" s="63">
        <v>20000</v>
      </c>
      <c r="C80" s="63">
        <v>30000</v>
      </c>
    </row>
    <row r="81" spans="1:3" s="52" customFormat="1" ht="30.75" x14ac:dyDescent="0.4">
      <c r="A81" s="55" t="s">
        <v>34</v>
      </c>
      <c r="B81" s="63">
        <v>7000000</v>
      </c>
      <c r="C81" s="63">
        <v>3200000</v>
      </c>
    </row>
    <row r="82" spans="1:3" s="52" customFormat="1" ht="30.75" x14ac:dyDescent="0.4">
      <c r="A82" s="55" t="s">
        <v>52</v>
      </c>
      <c r="B82" s="63">
        <v>200000</v>
      </c>
      <c r="C82" s="63">
        <v>284900</v>
      </c>
    </row>
    <row r="83" spans="1:3" s="52" customFormat="1" ht="30.75" x14ac:dyDescent="0.4">
      <c r="A83" s="55" t="s">
        <v>116</v>
      </c>
      <c r="B83" s="63">
        <v>0</v>
      </c>
      <c r="C83" s="63">
        <v>65000</v>
      </c>
    </row>
    <row r="84" spans="1:3" s="52" customFormat="1" ht="30.75" x14ac:dyDescent="0.4">
      <c r="A84" s="55" t="s">
        <v>51</v>
      </c>
      <c r="B84" s="63">
        <v>350000</v>
      </c>
      <c r="C84" s="63">
        <v>-73000</v>
      </c>
    </row>
    <row r="85" spans="1:3" s="52" customFormat="1" ht="61.5" x14ac:dyDescent="0.4">
      <c r="A85" s="55" t="s">
        <v>89</v>
      </c>
      <c r="B85" s="63">
        <v>0</v>
      </c>
      <c r="C85" s="63">
        <v>200000</v>
      </c>
    </row>
    <row r="86" spans="1:3" s="52" customFormat="1" ht="61.5" x14ac:dyDescent="0.4">
      <c r="A86" s="55" t="s">
        <v>102</v>
      </c>
      <c r="B86" s="63">
        <v>0</v>
      </c>
      <c r="C86" s="63">
        <v>328524</v>
      </c>
    </row>
    <row r="87" spans="1:3" s="52" customFormat="1" ht="30.75" x14ac:dyDescent="0.4">
      <c r="A87" s="55" t="s">
        <v>35</v>
      </c>
      <c r="B87" s="63">
        <v>700000</v>
      </c>
      <c r="C87" s="63">
        <v>-178618.14</v>
      </c>
    </row>
    <row r="88" spans="1:3" s="52" customFormat="1" ht="61.5" x14ac:dyDescent="0.4">
      <c r="A88" s="55" t="s">
        <v>36</v>
      </c>
      <c r="B88" s="63">
        <v>800000</v>
      </c>
      <c r="C88" s="63">
        <v>3021734</v>
      </c>
    </row>
    <row r="89" spans="1:3" s="52" customFormat="1" ht="61.5" x14ac:dyDescent="0.4">
      <c r="A89" s="55" t="s">
        <v>101</v>
      </c>
      <c r="B89" s="63">
        <v>0</v>
      </c>
      <c r="C89" s="63">
        <v>27750</v>
      </c>
    </row>
    <row r="90" spans="1:3" s="52" customFormat="1" ht="61.5" x14ac:dyDescent="0.4">
      <c r="A90" s="55" t="s">
        <v>110</v>
      </c>
      <c r="B90" s="63">
        <v>0</v>
      </c>
      <c r="C90" s="63">
        <v>255073.26</v>
      </c>
    </row>
    <row r="91" spans="1:3" s="52" customFormat="1" ht="30.75" x14ac:dyDescent="0.4">
      <c r="A91" s="55" t="s">
        <v>90</v>
      </c>
      <c r="B91" s="63">
        <v>0</v>
      </c>
      <c r="C91" s="63">
        <v>528193</v>
      </c>
    </row>
    <row r="92" spans="1:3" s="52" customFormat="1" ht="30.75" x14ac:dyDescent="0.4">
      <c r="A92" s="55" t="s">
        <v>37</v>
      </c>
      <c r="B92" s="63">
        <v>50000</v>
      </c>
      <c r="C92" s="63">
        <v>670229.14</v>
      </c>
    </row>
    <row r="93" spans="1:3" s="52" customFormat="1" ht="30.75" x14ac:dyDescent="0.4">
      <c r="A93" s="55" t="s">
        <v>63</v>
      </c>
      <c r="B93" s="57">
        <v>30000</v>
      </c>
      <c r="C93" s="57">
        <v>995999</v>
      </c>
    </row>
    <row r="94" spans="1:3" s="52" customFormat="1" ht="30.75" x14ac:dyDescent="0.4">
      <c r="A94" s="55" t="s">
        <v>76</v>
      </c>
      <c r="B94" s="57">
        <v>30000</v>
      </c>
      <c r="C94" s="57">
        <v>234800</v>
      </c>
    </row>
    <row r="95" spans="1:3" s="52" customFormat="1" ht="30.75" x14ac:dyDescent="0.4">
      <c r="A95" s="55" t="s">
        <v>93</v>
      </c>
      <c r="B95" s="63">
        <v>50000</v>
      </c>
      <c r="C95" s="63">
        <v>-34000</v>
      </c>
    </row>
    <row r="96" spans="1:3" s="52" customFormat="1" ht="61.5" x14ac:dyDescent="0.4">
      <c r="A96" s="55" t="s">
        <v>108</v>
      </c>
      <c r="B96" s="63">
        <v>0</v>
      </c>
      <c r="C96" s="63">
        <v>21200</v>
      </c>
    </row>
    <row r="97" spans="1:3" s="52" customFormat="1" ht="30.75" x14ac:dyDescent="0.4">
      <c r="A97" s="55" t="s">
        <v>109</v>
      </c>
      <c r="B97" s="63">
        <v>302500</v>
      </c>
      <c r="C97" s="63">
        <v>501500</v>
      </c>
    </row>
    <row r="98" spans="1:3" s="52" customFormat="1" ht="32.25" thickBot="1" x14ac:dyDescent="0.45">
      <c r="A98" s="89" t="s">
        <v>83</v>
      </c>
      <c r="B98" s="90">
        <f>SUM(B99:B112)</f>
        <v>3200000</v>
      </c>
      <c r="C98" s="90">
        <f>SUM(C99:C113)</f>
        <v>10874398.49</v>
      </c>
    </row>
    <row r="99" spans="1:3" s="52" customFormat="1" ht="30.75" x14ac:dyDescent="0.4">
      <c r="A99" s="53" t="s">
        <v>38</v>
      </c>
      <c r="B99" s="65">
        <v>1000000</v>
      </c>
      <c r="C99" s="65">
        <v>2999868</v>
      </c>
    </row>
    <row r="100" spans="1:3" s="52" customFormat="1" ht="30.75" x14ac:dyDescent="0.4">
      <c r="A100" s="55" t="s">
        <v>39</v>
      </c>
      <c r="B100" s="56">
        <v>1000000</v>
      </c>
      <c r="C100" s="56">
        <v>271050</v>
      </c>
    </row>
    <row r="101" spans="1:3" s="52" customFormat="1" ht="30.75" x14ac:dyDescent="0.4">
      <c r="A101" s="55" t="s">
        <v>59</v>
      </c>
      <c r="B101" s="56">
        <v>500000</v>
      </c>
      <c r="C101" s="56">
        <v>-500000</v>
      </c>
    </row>
    <row r="102" spans="1:3" s="52" customFormat="1" ht="30.75" x14ac:dyDescent="0.4">
      <c r="A102" s="55" t="s">
        <v>103</v>
      </c>
      <c r="B102" s="56">
        <v>0</v>
      </c>
      <c r="C102" s="56">
        <v>1482000.49</v>
      </c>
    </row>
    <row r="103" spans="1:3" s="52" customFormat="1" ht="30.75" x14ac:dyDescent="0.4">
      <c r="A103" s="55" t="s">
        <v>124</v>
      </c>
      <c r="B103" s="56"/>
      <c r="C103" s="56">
        <v>566800</v>
      </c>
    </row>
    <row r="104" spans="1:3" s="52" customFormat="1" ht="61.5" x14ac:dyDescent="0.4">
      <c r="A104" s="55" t="s">
        <v>129</v>
      </c>
      <c r="B104" s="56"/>
      <c r="C104" s="56">
        <v>900000</v>
      </c>
    </row>
    <row r="105" spans="1:3" s="52" customFormat="1" ht="30.75" x14ac:dyDescent="0.4">
      <c r="A105" s="55" t="s">
        <v>127</v>
      </c>
      <c r="B105" s="56"/>
      <c r="C105" s="56">
        <v>1353750</v>
      </c>
    </row>
    <row r="106" spans="1:3" s="52" customFormat="1" ht="30.75" x14ac:dyDescent="0.4">
      <c r="A106" s="55" t="s">
        <v>77</v>
      </c>
      <c r="B106" s="66">
        <v>500000</v>
      </c>
      <c r="C106" s="66">
        <v>-499668</v>
      </c>
    </row>
    <row r="107" spans="1:3" s="52" customFormat="1" ht="30.75" x14ac:dyDescent="0.4">
      <c r="A107" s="58" t="s">
        <v>105</v>
      </c>
      <c r="B107" s="67"/>
      <c r="C107" s="67">
        <v>1713697.53</v>
      </c>
    </row>
    <row r="108" spans="1:3" s="52" customFormat="1" ht="61.5" x14ac:dyDescent="0.4">
      <c r="A108" s="58" t="s">
        <v>115</v>
      </c>
      <c r="B108" s="67">
        <v>0</v>
      </c>
      <c r="C108" s="67">
        <v>1056001.98</v>
      </c>
    </row>
    <row r="109" spans="1:3" s="52" customFormat="1" ht="61.5" x14ac:dyDescent="0.4">
      <c r="A109" s="58" t="s">
        <v>125</v>
      </c>
      <c r="B109" s="67"/>
      <c r="C109" s="67">
        <v>8000</v>
      </c>
    </row>
    <row r="110" spans="1:3" s="52" customFormat="1" ht="30.75" x14ac:dyDescent="0.4">
      <c r="A110" s="58" t="s">
        <v>91</v>
      </c>
      <c r="B110" s="67">
        <v>0</v>
      </c>
      <c r="C110" s="67">
        <v>50000</v>
      </c>
    </row>
    <row r="111" spans="1:3" s="52" customFormat="1" ht="30.75" x14ac:dyDescent="0.4">
      <c r="A111" s="58" t="s">
        <v>126</v>
      </c>
      <c r="B111" s="67"/>
      <c r="C111" s="67">
        <v>1128750</v>
      </c>
    </row>
    <row r="112" spans="1:3" s="52" customFormat="1" ht="30.75" x14ac:dyDescent="0.4">
      <c r="A112" s="58" t="s">
        <v>40</v>
      </c>
      <c r="B112" s="67">
        <v>200000</v>
      </c>
      <c r="C112" s="67">
        <v>123448.49</v>
      </c>
    </row>
    <row r="113" spans="1:8" s="52" customFormat="1" ht="61.5" x14ac:dyDescent="0.4">
      <c r="A113" s="58" t="s">
        <v>111</v>
      </c>
      <c r="B113" s="67"/>
      <c r="C113" s="67">
        <v>220700</v>
      </c>
    </row>
    <row r="114" spans="1:8" s="52" customFormat="1" x14ac:dyDescent="0.45">
      <c r="A114" s="100" t="s">
        <v>130</v>
      </c>
      <c r="B114" s="101">
        <f>+B115</f>
        <v>0</v>
      </c>
      <c r="C114" s="101">
        <f>+C115</f>
        <v>1306000</v>
      </c>
    </row>
    <row r="115" spans="1:8" s="52" customFormat="1" ht="30.75" x14ac:dyDescent="0.4">
      <c r="A115" s="58" t="s">
        <v>131</v>
      </c>
      <c r="B115" s="67"/>
      <c r="C115" s="67">
        <v>1306000</v>
      </c>
    </row>
    <row r="116" spans="1:8" s="52" customFormat="1" x14ac:dyDescent="0.45">
      <c r="A116" s="68" t="s">
        <v>43</v>
      </c>
      <c r="B116" s="69">
        <f>B12+B27+B65+B98+B114</f>
        <v>330979786</v>
      </c>
      <c r="C116" s="69">
        <f>C12+C27+C65+C98+C114</f>
        <v>36132211.289999999</v>
      </c>
      <c r="D116" s="83">
        <f>+C116-36132211.29</f>
        <v>0</v>
      </c>
    </row>
    <row r="117" spans="1:8" s="52" customFormat="1" x14ac:dyDescent="0.45">
      <c r="A117" s="70"/>
      <c r="B117" s="71"/>
      <c r="C117" s="71"/>
      <c r="D117" s="83"/>
    </row>
    <row r="118" spans="1:8" s="52" customFormat="1" x14ac:dyDescent="0.45">
      <c r="A118" s="91"/>
      <c r="B118" s="91"/>
      <c r="C118" s="91"/>
      <c r="D118" s="92"/>
      <c r="E118" s="93"/>
      <c r="F118" s="94"/>
      <c r="G118" s="94"/>
      <c r="H118" s="93"/>
    </row>
    <row r="119" spans="1:8" s="52" customFormat="1" ht="41.25" x14ac:dyDescent="0.8">
      <c r="A119" s="99" t="s">
        <v>65</v>
      </c>
      <c r="B119" s="91"/>
      <c r="C119" s="95"/>
      <c r="D119" s="92"/>
      <c r="E119" s="93"/>
      <c r="F119" s="94"/>
      <c r="G119" s="94"/>
      <c r="H119" s="93"/>
    </row>
    <row r="120" spans="1:8" s="52" customFormat="1" ht="48.75" customHeight="1" x14ac:dyDescent="0.45">
      <c r="A120" s="103" t="s">
        <v>117</v>
      </c>
      <c r="B120" s="103"/>
      <c r="C120" s="103"/>
      <c r="D120" s="97"/>
      <c r="E120" s="97"/>
      <c r="F120" s="97"/>
      <c r="G120" s="94"/>
      <c r="H120" s="93"/>
    </row>
    <row r="121" spans="1:8" s="52" customFormat="1" ht="69.75" customHeight="1" x14ac:dyDescent="0.45">
      <c r="A121" s="103" t="s">
        <v>118</v>
      </c>
      <c r="B121" s="103"/>
      <c r="C121" s="103"/>
      <c r="D121" s="97"/>
      <c r="E121" s="97"/>
      <c r="F121" s="97"/>
      <c r="G121" s="94"/>
      <c r="H121" s="93"/>
    </row>
    <row r="122" spans="1:8" s="52" customFormat="1" ht="112.5" customHeight="1" x14ac:dyDescent="0.4">
      <c r="A122" s="104" t="s">
        <v>119</v>
      </c>
      <c r="B122" s="104"/>
      <c r="C122" s="104"/>
      <c r="D122" s="97"/>
      <c r="E122" s="97"/>
      <c r="F122" s="97"/>
      <c r="G122" s="97"/>
      <c r="H122" s="97"/>
    </row>
    <row r="123" spans="1:8" s="52" customFormat="1" ht="30.75" x14ac:dyDescent="0.4">
      <c r="A123" s="96"/>
      <c r="B123" s="96"/>
      <c r="C123" s="96"/>
      <c r="D123" s="97"/>
      <c r="E123" s="97"/>
      <c r="F123" s="97"/>
      <c r="G123" s="97"/>
      <c r="H123" s="97"/>
    </row>
    <row r="124" spans="1:8" s="52" customFormat="1" x14ac:dyDescent="0.45">
      <c r="A124" s="70"/>
      <c r="B124" s="71"/>
      <c r="C124" s="71"/>
    </row>
    <row r="125" spans="1:8" s="52" customFormat="1" x14ac:dyDescent="0.45">
      <c r="A125" s="72"/>
      <c r="B125" s="73"/>
      <c r="C125" s="73"/>
    </row>
    <row r="126" spans="1:8" s="52" customFormat="1" ht="35.25" x14ac:dyDescent="0.5">
      <c r="A126" s="106" t="s">
        <v>95</v>
      </c>
      <c r="B126" s="106"/>
      <c r="C126" s="106"/>
    </row>
    <row r="127" spans="1:8" s="52" customFormat="1" ht="37.5" x14ac:dyDescent="0.7">
      <c r="A127" s="102" t="s">
        <v>96</v>
      </c>
      <c r="B127" s="102"/>
      <c r="C127" s="102"/>
    </row>
    <row r="128" spans="1:8" s="52" customFormat="1" ht="30.75" x14ac:dyDescent="0.4">
      <c r="B128" s="73"/>
      <c r="C128" s="73"/>
    </row>
    <row r="129" spans="1:3" s="52" customFormat="1" ht="30.75" x14ac:dyDescent="0.4">
      <c r="B129" s="73"/>
      <c r="C129" s="73"/>
    </row>
    <row r="130" spans="1:3" s="52" customFormat="1" ht="30.75" x14ac:dyDescent="0.4">
      <c r="A130" s="74"/>
      <c r="B130" s="73"/>
      <c r="C130" s="73"/>
    </row>
    <row r="131" spans="1:3" s="52" customFormat="1" ht="30.75" x14ac:dyDescent="0.4">
      <c r="A131" s="75"/>
      <c r="B131" s="73"/>
      <c r="C131" s="73"/>
    </row>
    <row r="132" spans="1:3" s="52" customFormat="1" ht="30.75" x14ac:dyDescent="0.4">
      <c r="A132" s="76"/>
      <c r="B132" s="73"/>
      <c r="C132" s="73"/>
    </row>
    <row r="133" spans="1:3" s="52" customFormat="1" ht="30.75" x14ac:dyDescent="0.4">
      <c r="A133" s="77"/>
      <c r="B133" s="73"/>
      <c r="C133" s="73"/>
    </row>
    <row r="134" spans="1:3" s="52" customFormat="1" ht="30.75" x14ac:dyDescent="0.4">
      <c r="A134" s="77"/>
      <c r="B134" s="73"/>
      <c r="C134" s="73"/>
    </row>
    <row r="135" spans="1:3" s="52" customFormat="1" ht="32.25" x14ac:dyDescent="0.5">
      <c r="A135" s="78"/>
      <c r="B135" s="73"/>
      <c r="C135" s="73"/>
    </row>
    <row r="136" spans="1:3" s="52" customFormat="1" ht="30.75" x14ac:dyDescent="0.4">
      <c r="A136" s="77"/>
      <c r="B136" s="73"/>
      <c r="C136" s="73"/>
    </row>
    <row r="137" spans="1:3" s="52" customFormat="1" ht="30.75" x14ac:dyDescent="0.4">
      <c r="A137" s="77"/>
      <c r="B137" s="73"/>
      <c r="C137" s="73"/>
    </row>
    <row r="138" spans="1:3" s="52" customFormat="1" ht="30.75" x14ac:dyDescent="0.4">
      <c r="A138" s="77"/>
      <c r="B138" s="73"/>
      <c r="C138" s="73"/>
    </row>
    <row r="139" spans="1:3" s="52" customFormat="1" ht="30.75" x14ac:dyDescent="0.4">
      <c r="B139" s="73"/>
      <c r="C139" s="73"/>
    </row>
    <row r="140" spans="1:3" s="52" customFormat="1" ht="30.75" x14ac:dyDescent="0.4">
      <c r="B140" s="73"/>
      <c r="C140" s="73"/>
    </row>
    <row r="141" spans="1:3" s="52" customFormat="1" ht="30.75" x14ac:dyDescent="0.4">
      <c r="B141" s="73"/>
      <c r="C141" s="73"/>
    </row>
    <row r="142" spans="1:3" s="52" customFormat="1" ht="30.75" x14ac:dyDescent="0.4">
      <c r="A142" s="51"/>
      <c r="B142" s="73"/>
      <c r="C142" s="73"/>
    </row>
    <row r="143" spans="1:3" s="52" customFormat="1" ht="30.75" x14ac:dyDescent="0.4">
      <c r="A143" s="51"/>
      <c r="B143" s="73"/>
      <c r="C143" s="73"/>
    </row>
    <row r="144" spans="1:3" s="52" customFormat="1" ht="30.75" x14ac:dyDescent="0.4">
      <c r="A144" s="79"/>
      <c r="B144" s="73"/>
      <c r="C144" s="73"/>
    </row>
    <row r="145" spans="1:3" s="52" customFormat="1" ht="30.75" x14ac:dyDescent="0.4">
      <c r="A145" s="80"/>
      <c r="B145" s="73"/>
      <c r="C145" s="73"/>
    </row>
    <row r="146" spans="1:3" ht="37.5" x14ac:dyDescent="0.7">
      <c r="A146" s="81"/>
    </row>
    <row r="147" spans="1:3" x14ac:dyDescent="0.45">
      <c r="A147" s="52"/>
    </row>
    <row r="148" spans="1:3" x14ac:dyDescent="0.45">
      <c r="A148" s="83"/>
    </row>
    <row r="149" spans="1:3" ht="32.25" x14ac:dyDescent="0.5">
      <c r="A149" s="84"/>
    </row>
    <row r="150" spans="1:3" ht="32.25" x14ac:dyDescent="0.5">
      <c r="A150" s="85"/>
    </row>
    <row r="151" spans="1:3" ht="32.25" x14ac:dyDescent="0.5">
      <c r="A151" s="86"/>
    </row>
    <row r="152" spans="1:3" ht="32.25" x14ac:dyDescent="0.5">
      <c r="A152" s="86"/>
    </row>
  </sheetData>
  <mergeCells count="8">
    <mergeCell ref="A127:C127"/>
    <mergeCell ref="A121:C121"/>
    <mergeCell ref="A122:C122"/>
    <mergeCell ref="A7:C7"/>
    <mergeCell ref="A8:C8"/>
    <mergeCell ref="A126:C126"/>
    <mergeCell ref="A120:C120"/>
    <mergeCell ref="A9:C9"/>
  </mergeCells>
  <pageMargins left="1.1023622047244095" right="0.70866141732283472" top="0" bottom="0" header="0.31496062992125984" footer="0.31496062992125984"/>
  <pageSetup scale="35" fitToHeight="0" orientation="portrait" horizontalDpi="4294967295" verticalDpi="4294967295" r:id="rId1"/>
  <rowBreaks count="2" manualBreakCount="2">
    <brk id="47" max="2" man="1"/>
    <brk id="84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61"/>
  <sheetViews>
    <sheetView view="pageBreakPreview" topLeftCell="A10" zoomScale="46" zoomScaleNormal="44" zoomScaleSheetLayoutView="44" workbookViewId="0">
      <selection activeCell="E39" sqref="E39"/>
    </sheetView>
  </sheetViews>
  <sheetFormatPr baseColWidth="10" defaultColWidth="11" defaultRowHeight="34.5" x14ac:dyDescent="0.45"/>
  <cols>
    <col min="1" max="1" width="2.7109375" style="6" customWidth="1"/>
    <col min="2" max="2" width="126.5703125" style="6" customWidth="1"/>
    <col min="3" max="3" width="51.42578125" style="23" hidden="1" customWidth="1"/>
    <col min="4" max="4" width="53.7109375" style="23" customWidth="1"/>
    <col min="5" max="5" width="35.7109375" style="6" customWidth="1"/>
    <col min="6" max="6" width="44.140625" style="6" customWidth="1"/>
    <col min="7" max="18" width="35.7109375" style="6" customWidth="1"/>
    <col min="19" max="16384" width="11" style="6"/>
  </cols>
  <sheetData>
    <row r="8" spans="1:4" ht="58.5" x14ac:dyDescent="0.7">
      <c r="A8" s="115" t="s">
        <v>0</v>
      </c>
      <c r="B8" s="115"/>
      <c r="C8" s="115"/>
      <c r="D8" s="115"/>
    </row>
    <row r="9" spans="1:4" ht="58.5" x14ac:dyDescent="0.7">
      <c r="A9" s="115" t="s">
        <v>1</v>
      </c>
      <c r="B9" s="115"/>
      <c r="C9" s="115"/>
      <c r="D9" s="115"/>
    </row>
    <row r="10" spans="1:4" ht="58.5" x14ac:dyDescent="0.7">
      <c r="A10" s="115"/>
      <c r="B10" s="115"/>
      <c r="C10" s="115"/>
      <c r="D10" s="42"/>
    </row>
    <row r="11" spans="1:4" ht="58.5" x14ac:dyDescent="0.7">
      <c r="A11" s="115" t="s">
        <v>2</v>
      </c>
      <c r="B11" s="115"/>
      <c r="C11" s="115"/>
      <c r="D11" s="115"/>
    </row>
    <row r="12" spans="1:4" ht="58.5" x14ac:dyDescent="0.7">
      <c r="A12" s="115">
        <v>2025</v>
      </c>
      <c r="B12" s="115"/>
      <c r="C12" s="115"/>
      <c r="D12" s="115"/>
    </row>
    <row r="13" spans="1:4" ht="44.25" x14ac:dyDescent="0.55000000000000004">
      <c r="A13" s="105" t="s">
        <v>3</v>
      </c>
      <c r="B13" s="105"/>
      <c r="C13" s="105"/>
      <c r="D13" s="105"/>
    </row>
    <row r="14" spans="1:4" ht="44.25" x14ac:dyDescent="0.55000000000000004">
      <c r="A14" s="105" t="s">
        <v>78</v>
      </c>
      <c r="B14" s="105"/>
      <c r="C14" s="105"/>
      <c r="D14" s="105"/>
    </row>
    <row r="15" spans="1:4" s="7" customFormat="1" ht="45" x14ac:dyDescent="0.6">
      <c r="A15" s="105" t="s">
        <v>4</v>
      </c>
      <c r="B15" s="105"/>
      <c r="C15" s="105"/>
      <c r="D15" s="105"/>
    </row>
    <row r="16" spans="1:4" ht="83.25" customHeight="1" x14ac:dyDescent="0.45">
      <c r="A16" s="34" t="s">
        <v>5</v>
      </c>
      <c r="B16" s="44"/>
      <c r="C16" s="35" t="s">
        <v>73</v>
      </c>
      <c r="D16" s="45" t="s">
        <v>73</v>
      </c>
    </row>
    <row r="17" spans="1:5" s="1" customFormat="1" x14ac:dyDescent="0.45">
      <c r="A17" s="26"/>
      <c r="B17" s="26"/>
      <c r="C17" s="28"/>
      <c r="D17" s="28"/>
    </row>
    <row r="18" spans="1:5" s="1" customFormat="1" ht="35.25" x14ac:dyDescent="0.45">
      <c r="A18" s="108" t="s">
        <v>11</v>
      </c>
      <c r="B18" s="108"/>
      <c r="C18" s="25">
        <f>SUM(C19:C21)</f>
        <v>7500000</v>
      </c>
      <c r="D18" s="33">
        <f>SUM(D19:D21)</f>
        <v>3000000</v>
      </c>
    </row>
    <row r="19" spans="1:5" s="1" customFormat="1" x14ac:dyDescent="0.45">
      <c r="A19" s="26"/>
      <c r="B19" s="26" t="s">
        <v>60</v>
      </c>
      <c r="C19" s="27">
        <v>1500000</v>
      </c>
      <c r="D19" s="27">
        <v>2000000</v>
      </c>
    </row>
    <row r="20" spans="1:5" s="1" customFormat="1" ht="69" x14ac:dyDescent="0.45">
      <c r="A20" s="26"/>
      <c r="B20" s="26" t="s">
        <v>61</v>
      </c>
      <c r="C20" s="27">
        <v>1500000</v>
      </c>
      <c r="D20" s="27">
        <v>500000</v>
      </c>
    </row>
    <row r="21" spans="1:5" s="1" customFormat="1" x14ac:dyDescent="0.45">
      <c r="A21" s="26"/>
      <c r="B21" s="26" t="s">
        <v>74</v>
      </c>
      <c r="C21" s="27">
        <v>4500000</v>
      </c>
      <c r="D21" s="27">
        <v>500000</v>
      </c>
    </row>
    <row r="22" spans="1:5" s="1" customFormat="1" ht="35.25" x14ac:dyDescent="0.45">
      <c r="A22" s="108" t="s">
        <v>30</v>
      </c>
      <c r="B22" s="108"/>
      <c r="C22" s="25" t="e">
        <f>SUM(C23:C44)</f>
        <v>#REF!</v>
      </c>
      <c r="D22" s="33">
        <f>D23</f>
        <v>1000000</v>
      </c>
      <c r="E22" s="9"/>
    </row>
    <row r="23" spans="1:5" s="1" customFormat="1" x14ac:dyDescent="0.45">
      <c r="A23" s="26"/>
      <c r="B23" s="26" t="s">
        <v>32</v>
      </c>
      <c r="C23" s="27">
        <v>1600000</v>
      </c>
      <c r="D23" s="27">
        <v>1000000</v>
      </c>
    </row>
    <row r="24" spans="1:5" s="1" customFormat="1" x14ac:dyDescent="0.45">
      <c r="A24" s="26"/>
      <c r="B24" s="26"/>
      <c r="C24" s="27"/>
      <c r="D24" s="27"/>
    </row>
    <row r="25" spans="1:5" s="1" customFormat="1" ht="35.25" x14ac:dyDescent="0.5">
      <c r="A25" s="10"/>
      <c r="B25" s="13" t="s">
        <v>43</v>
      </c>
      <c r="C25" s="12"/>
      <c r="D25" s="12">
        <f>D18+D22</f>
        <v>4000000</v>
      </c>
    </row>
    <row r="26" spans="1:5" s="1" customFormat="1" ht="35.25" x14ac:dyDescent="0.45">
      <c r="A26" s="10"/>
      <c r="C26" s="14" t="e">
        <f>#REF!+C18+#REF!+#REF!</f>
        <v>#REF!</v>
      </c>
      <c r="D26" s="14"/>
    </row>
    <row r="27" spans="1:5" s="1" customFormat="1" ht="35.25" x14ac:dyDescent="0.5">
      <c r="A27" s="10"/>
      <c r="B27" s="11"/>
      <c r="C27" s="12"/>
      <c r="D27" s="12"/>
    </row>
    <row r="28" spans="1:5" ht="35.25" hidden="1" x14ac:dyDescent="0.5">
      <c r="B28" s="13"/>
      <c r="C28" s="14"/>
      <c r="D28" s="14"/>
    </row>
    <row r="29" spans="1:5" ht="35.25" hidden="1" x14ac:dyDescent="0.5">
      <c r="B29" s="13" t="s">
        <v>44</v>
      </c>
      <c r="C29" s="14"/>
      <c r="D29" s="14" t="e">
        <f>+D26-C26</f>
        <v>#REF!</v>
      </c>
    </row>
    <row r="30" spans="1:5" ht="35.25" hidden="1" x14ac:dyDescent="0.5">
      <c r="B30" s="13" t="s">
        <v>43</v>
      </c>
      <c r="C30" s="14"/>
      <c r="D30" s="14"/>
    </row>
    <row r="31" spans="1:5" s="1" customFormat="1" ht="35.25" hidden="1" x14ac:dyDescent="0.45">
      <c r="B31" s="2" t="s">
        <v>47</v>
      </c>
      <c r="C31" s="3"/>
      <c r="D31" s="3"/>
    </row>
    <row r="32" spans="1:5" s="1" customFormat="1" ht="35.25" hidden="1" x14ac:dyDescent="0.45">
      <c r="B32" s="2"/>
      <c r="C32" s="3">
        <v>326979768</v>
      </c>
      <c r="D32" s="3" t="e">
        <f>C32-C26</f>
        <v>#REF!</v>
      </c>
    </row>
    <row r="33" spans="1:4" s="1" customFormat="1" ht="35.25" hidden="1" x14ac:dyDescent="0.45">
      <c r="B33" s="2"/>
      <c r="C33" s="3"/>
      <c r="D33" s="3"/>
    </row>
    <row r="34" spans="1:4" s="1" customFormat="1" hidden="1" x14ac:dyDescent="0.45">
      <c r="B34" s="2"/>
      <c r="C34" s="5"/>
      <c r="D34" s="5"/>
    </row>
    <row r="35" spans="1:4" s="1" customFormat="1" x14ac:dyDescent="0.45">
      <c r="B35" s="2"/>
      <c r="C35" s="5"/>
      <c r="D35" s="5"/>
    </row>
    <row r="36" spans="1:4" s="1" customFormat="1" x14ac:dyDescent="0.45">
      <c r="B36" s="2"/>
      <c r="C36" s="5"/>
      <c r="D36" s="5"/>
    </row>
    <row r="37" spans="1:4" s="1" customFormat="1" x14ac:dyDescent="0.45">
      <c r="B37" s="2"/>
      <c r="C37" s="5"/>
      <c r="D37" s="5"/>
    </row>
    <row r="38" spans="1:4" s="1" customFormat="1" x14ac:dyDescent="0.45">
      <c r="B38" s="2"/>
      <c r="C38" s="5"/>
      <c r="D38" s="5"/>
    </row>
    <row r="39" spans="1:4" s="1" customFormat="1" ht="57" x14ac:dyDescent="0.45">
      <c r="B39" s="29"/>
      <c r="C39" s="24" t="s">
        <v>70</v>
      </c>
      <c r="D39" s="5"/>
    </row>
    <row r="40" spans="1:4" s="1" customFormat="1" x14ac:dyDescent="0.45">
      <c r="B40" s="30"/>
      <c r="C40" s="31" t="s">
        <v>71</v>
      </c>
      <c r="D40" s="5"/>
    </row>
    <row r="41" spans="1:4" s="1" customFormat="1" hidden="1" x14ac:dyDescent="0.45">
      <c r="A41" s="32"/>
      <c r="B41" s="32"/>
      <c r="C41" s="15"/>
      <c r="D41" s="15"/>
    </row>
    <row r="42" spans="1:4" s="1" customFormat="1" ht="35.25" hidden="1" x14ac:dyDescent="0.5">
      <c r="A42" s="114" t="s">
        <v>65</v>
      </c>
      <c r="B42" s="114"/>
      <c r="C42" s="114"/>
      <c r="D42" s="37"/>
    </row>
    <row r="43" spans="1:4" s="1" customFormat="1" ht="35.25" hidden="1" x14ac:dyDescent="0.5">
      <c r="A43" s="114" t="s">
        <v>66</v>
      </c>
      <c r="B43" s="114"/>
      <c r="C43" s="114"/>
      <c r="D43" s="37"/>
    </row>
    <row r="44" spans="1:4" s="1" customFormat="1" ht="36" hidden="1" x14ac:dyDescent="0.55000000000000004">
      <c r="A44" s="16"/>
      <c r="B44" s="17"/>
      <c r="C44" s="17"/>
      <c r="D44" s="17"/>
    </row>
    <row r="45" spans="1:4" s="1" customFormat="1" ht="35.25" hidden="1" x14ac:dyDescent="0.5">
      <c r="A45" s="114" t="s">
        <v>67</v>
      </c>
      <c r="B45" s="114"/>
      <c r="C45" s="114"/>
      <c r="D45" s="37"/>
    </row>
    <row r="46" spans="1:4" s="1" customFormat="1" ht="35.25" hidden="1" x14ac:dyDescent="0.5">
      <c r="A46" s="114"/>
      <c r="B46" s="114"/>
      <c r="C46" s="114"/>
      <c r="D46" s="37"/>
    </row>
    <row r="47" spans="1:4" s="1" customFormat="1" ht="35.25" hidden="1" x14ac:dyDescent="0.5">
      <c r="A47" s="114" t="s">
        <v>68</v>
      </c>
      <c r="B47" s="114"/>
      <c r="C47" s="114"/>
      <c r="D47" s="37"/>
    </row>
    <row r="48" spans="1:4" s="1" customFormat="1" hidden="1" x14ac:dyDescent="0.45">
      <c r="B48" s="2"/>
      <c r="C48" s="5"/>
      <c r="D48" s="5"/>
    </row>
    <row r="49" spans="1:6" s="1" customFormat="1" hidden="1" x14ac:dyDescent="0.45">
      <c r="B49" s="2"/>
      <c r="C49" s="5"/>
      <c r="D49" s="5"/>
    </row>
    <row r="50" spans="1:6" s="1" customFormat="1" hidden="1" x14ac:dyDescent="0.45">
      <c r="B50" s="18"/>
      <c r="C50" s="8"/>
      <c r="D50" s="8"/>
    </row>
    <row r="51" spans="1:6" s="1" customFormat="1" hidden="1" x14ac:dyDescent="0.45">
      <c r="B51" s="9"/>
      <c r="C51" s="8"/>
      <c r="D51" s="8"/>
    </row>
    <row r="52" spans="1:6" s="1" customFormat="1" ht="39" hidden="1" x14ac:dyDescent="0.45">
      <c r="B52" s="9"/>
      <c r="C52" s="19"/>
      <c r="D52" s="19"/>
    </row>
    <row r="53" spans="1:6" s="1" customFormat="1" hidden="1" x14ac:dyDescent="0.45">
      <c r="A53" s="109"/>
      <c r="B53" s="109"/>
      <c r="C53" s="109"/>
      <c r="D53" s="38"/>
    </row>
    <row r="54" spans="1:6" s="1" customFormat="1" ht="45" hidden="1" x14ac:dyDescent="0.6">
      <c r="A54" s="110">
        <v>4</v>
      </c>
      <c r="B54" s="110"/>
      <c r="C54" s="110"/>
      <c r="D54" s="39"/>
    </row>
    <row r="55" spans="1:6" ht="55.5" hidden="1" x14ac:dyDescent="1.05">
      <c r="A55" s="111"/>
      <c r="B55" s="111"/>
      <c r="C55" s="111"/>
      <c r="D55" s="40"/>
    </row>
    <row r="56" spans="1:6" s="43" customFormat="1" ht="45" hidden="1" x14ac:dyDescent="0.6">
      <c r="A56" s="7"/>
      <c r="B56" s="20"/>
      <c r="C56" s="21"/>
      <c r="D56" s="21"/>
      <c r="E56" s="6"/>
      <c r="F56" s="6"/>
    </row>
    <row r="57" spans="1:6" s="43" customFormat="1" hidden="1" x14ac:dyDescent="0.45">
      <c r="A57" s="6"/>
      <c r="B57" s="4"/>
      <c r="C57" s="8"/>
      <c r="D57" s="8"/>
      <c r="E57" s="6"/>
      <c r="F57" s="6"/>
    </row>
    <row r="58" spans="1:6" s="43" customFormat="1" ht="46.5" hidden="1" x14ac:dyDescent="0.7">
      <c r="A58" s="112"/>
      <c r="B58" s="112"/>
      <c r="C58" s="112"/>
      <c r="D58" s="41"/>
      <c r="E58" s="6"/>
      <c r="F58" s="6"/>
    </row>
    <row r="59" spans="1:6" s="43" customFormat="1" ht="46.5" hidden="1" x14ac:dyDescent="0.7">
      <c r="A59" s="22"/>
      <c r="B59" s="22"/>
      <c r="C59" s="22"/>
      <c r="D59" s="22"/>
      <c r="E59" s="6"/>
      <c r="F59" s="6"/>
    </row>
    <row r="60" spans="1:6" s="43" customFormat="1" ht="46.5" x14ac:dyDescent="0.7">
      <c r="A60" s="113"/>
      <c r="B60" s="113"/>
      <c r="C60" s="113"/>
      <c r="D60" s="36"/>
      <c r="E60" s="6"/>
      <c r="F60" s="6"/>
    </row>
    <row r="61" spans="1:6" s="43" customFormat="1" ht="46.5" x14ac:dyDescent="0.7">
      <c r="A61" s="113"/>
      <c r="B61" s="113"/>
      <c r="C61" s="113"/>
      <c r="D61" s="36"/>
      <c r="E61" s="6"/>
      <c r="F61" s="6"/>
    </row>
  </sheetData>
  <mergeCells count="21">
    <mergeCell ref="A14:D14"/>
    <mergeCell ref="A15:D15"/>
    <mergeCell ref="A18:B18"/>
    <mergeCell ref="A8:D8"/>
    <mergeCell ref="A9:D9"/>
    <mergeCell ref="A10:C10"/>
    <mergeCell ref="A11:D11"/>
    <mergeCell ref="A12:D12"/>
    <mergeCell ref="A13:D13"/>
    <mergeCell ref="A60:C60"/>
    <mergeCell ref="A61:C61"/>
    <mergeCell ref="A42:C42"/>
    <mergeCell ref="A43:C43"/>
    <mergeCell ref="A45:C45"/>
    <mergeCell ref="A46:C46"/>
    <mergeCell ref="A47:C47"/>
    <mergeCell ref="A22:B22"/>
    <mergeCell ref="A53:C53"/>
    <mergeCell ref="A54:C54"/>
    <mergeCell ref="A55:C55"/>
    <mergeCell ref="A58:C58"/>
  </mergeCells>
  <pageMargins left="0.82677165354330717" right="0.70866141732283472" top="0.74803149606299213" bottom="0.74803149606299213" header="0.31496062992125984" footer="0.31496062992125984"/>
  <pageSetup scale="2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PRESUPUESTO-2025</vt:lpstr>
      <vt:lpstr>PRESUPUESTO-2025 F-102</vt:lpstr>
      <vt:lpstr>'PRESUPUESTO-2025'!Área_de_impresión</vt:lpstr>
      <vt:lpstr>'PRESUPUESTO-2025 F-102'!Área_de_impresión</vt:lpstr>
      <vt:lpstr>'PRESUPUESTO-2025'!Títulos_a_imprimir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2025-12-02T18:14:14Z</cp:lastPrinted>
  <dcterms:created xsi:type="dcterms:W3CDTF">2022-01-25T14:02:52Z</dcterms:created>
  <dcterms:modified xsi:type="dcterms:W3CDTF">2025-12-02T18:16:24Z</dcterms:modified>
</cp:coreProperties>
</file>